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er\Desktop\Site\Petroutsatou\2018-19\"/>
    </mc:Choice>
  </mc:AlternateContent>
  <bookViews>
    <workbookView xWindow="0" yWindow="0" windowWidth="19200" windowHeight="11745"/>
  </bookViews>
  <sheets>
    <sheet name="Cost" sheetId="1" r:id="rId1"/>
  </sheets>
  <calcPr calcId="152511"/>
</workbook>
</file>

<file path=xl/calcChain.xml><?xml version="1.0" encoding="utf-8"?>
<calcChain xmlns="http://schemas.openxmlformats.org/spreadsheetml/2006/main">
  <c r="AB87" i="1" l="1"/>
  <c r="AC87" i="1"/>
  <c r="AD87" i="1" s="1"/>
  <c r="AD88" i="1" s="1"/>
  <c r="AB88" i="1"/>
  <c r="AC88" i="1"/>
  <c r="AB89" i="1"/>
  <c r="AC89" i="1"/>
  <c r="AD89" i="1" s="1"/>
  <c r="AD90" i="1" s="1"/>
  <c r="AB90" i="1"/>
  <c r="AC90" i="1"/>
  <c r="AB91" i="1"/>
  <c r="AC91" i="1"/>
  <c r="AD91" i="1" s="1"/>
  <c r="AD92" i="1" s="1"/>
  <c r="AB92" i="1"/>
  <c r="AC92" i="1"/>
  <c r="AB93" i="1"/>
  <c r="AC93" i="1"/>
  <c r="AD93" i="1" s="1"/>
  <c r="AD94" i="1" s="1"/>
  <c r="AB94" i="1"/>
  <c r="AC94" i="1"/>
  <c r="AB95" i="1"/>
  <c r="AC95" i="1"/>
  <c r="AD95" i="1" s="1"/>
  <c r="AD96" i="1" s="1"/>
  <c r="AB96" i="1"/>
  <c r="AC96" i="1"/>
  <c r="AB97" i="1"/>
  <c r="AC97" i="1"/>
  <c r="AD97" i="1" s="1"/>
  <c r="AD98" i="1" s="1"/>
  <c r="AB98" i="1"/>
  <c r="AC98" i="1"/>
  <c r="AB99" i="1"/>
  <c r="AC99" i="1"/>
  <c r="AD99" i="1" s="1"/>
  <c r="AD100" i="1" s="1"/>
  <c r="AB100" i="1"/>
  <c r="AC100" i="1"/>
  <c r="AB101" i="1"/>
  <c r="AC101" i="1"/>
  <c r="AD101" i="1" s="1"/>
  <c r="AD102" i="1" s="1"/>
  <c r="AB102" i="1"/>
  <c r="AC102" i="1"/>
  <c r="AB103" i="1"/>
  <c r="AC103" i="1"/>
  <c r="AD103" i="1" s="1"/>
  <c r="AD104" i="1" s="1"/>
  <c r="AB104" i="1"/>
  <c r="AC104" i="1"/>
  <c r="AB105" i="1"/>
  <c r="AC105" i="1"/>
  <c r="AB106" i="1"/>
  <c r="AC106" i="1"/>
  <c r="AB107" i="1"/>
  <c r="AC107" i="1"/>
  <c r="AB108" i="1"/>
  <c r="AC108" i="1"/>
  <c r="AB109" i="1"/>
  <c r="AC109" i="1"/>
  <c r="AB110" i="1"/>
  <c r="AC110" i="1"/>
  <c r="AB111" i="1"/>
  <c r="AC111" i="1"/>
  <c r="AB112" i="1"/>
  <c r="AC112" i="1"/>
  <c r="AB113" i="1"/>
  <c r="AC113" i="1"/>
  <c r="AB114" i="1"/>
  <c r="AC114" i="1"/>
  <c r="AB115" i="1"/>
  <c r="AC115" i="1"/>
  <c r="AB116" i="1"/>
  <c r="AC116" i="1"/>
  <c r="AB117" i="1"/>
  <c r="AC117" i="1"/>
  <c r="AB118" i="1"/>
  <c r="AC118" i="1"/>
  <c r="AB119" i="1"/>
  <c r="AC119" i="1"/>
  <c r="AB120" i="1"/>
  <c r="AC120" i="1"/>
  <c r="AB121" i="1"/>
  <c r="AC121" i="1"/>
  <c r="AB122" i="1"/>
  <c r="AC122" i="1"/>
  <c r="AB123" i="1"/>
  <c r="AC123" i="1"/>
  <c r="AB124" i="1"/>
  <c r="AC124" i="1"/>
  <c r="AB125" i="1"/>
  <c r="AC125" i="1"/>
  <c r="AB126" i="1"/>
  <c r="AC126" i="1"/>
  <c r="AB127" i="1"/>
  <c r="AC127" i="1"/>
  <c r="AB128" i="1"/>
  <c r="AC128" i="1"/>
  <c r="AB129" i="1"/>
  <c r="AC129" i="1"/>
  <c r="AB130" i="1"/>
  <c r="AC130" i="1"/>
  <c r="AB131" i="1"/>
  <c r="AC131" i="1"/>
  <c r="AB132" i="1"/>
  <c r="AC132" i="1"/>
  <c r="AB133" i="1"/>
  <c r="AC133" i="1"/>
  <c r="AB134" i="1"/>
  <c r="AC134" i="1"/>
  <c r="AB135" i="1"/>
  <c r="AC135" i="1"/>
  <c r="AB136" i="1"/>
  <c r="AC136" i="1"/>
  <c r="AB137" i="1"/>
  <c r="AC137" i="1"/>
  <c r="AB138" i="1"/>
  <c r="AC138" i="1"/>
  <c r="AB139" i="1"/>
  <c r="AC139" i="1"/>
  <c r="AB140" i="1"/>
  <c r="AC140" i="1"/>
  <c r="AB141" i="1"/>
  <c r="AC141" i="1"/>
  <c r="AB142" i="1"/>
  <c r="AC142" i="1"/>
  <c r="AB143" i="1"/>
  <c r="AC143" i="1"/>
  <c r="AB144" i="1"/>
  <c r="AC144" i="1"/>
  <c r="AB145" i="1"/>
  <c r="AC145" i="1"/>
  <c r="AB146" i="1"/>
  <c r="AC146" i="1"/>
  <c r="AB147" i="1"/>
  <c r="AC147" i="1"/>
  <c r="AB148" i="1"/>
  <c r="AC148" i="1"/>
  <c r="AB149" i="1"/>
  <c r="AC149" i="1"/>
  <c r="AB150" i="1"/>
  <c r="AC150" i="1"/>
  <c r="AB151" i="1"/>
  <c r="AC151" i="1"/>
  <c r="AB152" i="1"/>
  <c r="AC152" i="1"/>
  <c r="AB153" i="1"/>
  <c r="AC153" i="1"/>
  <c r="AB154" i="1"/>
  <c r="AC154" i="1"/>
  <c r="AB155" i="1"/>
  <c r="AC155" i="1"/>
  <c r="AB156" i="1"/>
  <c r="AC156" i="1"/>
  <c r="AB157" i="1"/>
  <c r="AC157" i="1"/>
  <c r="AB158" i="1"/>
  <c r="AC158" i="1"/>
  <c r="AB159" i="1"/>
  <c r="AC159" i="1"/>
  <c r="AB160" i="1"/>
  <c r="AC160" i="1"/>
  <c r="AB161" i="1"/>
  <c r="AC161" i="1"/>
  <c r="AB162" i="1"/>
  <c r="AC162" i="1"/>
  <c r="AB163" i="1"/>
  <c r="AC163" i="1"/>
  <c r="AB164" i="1"/>
  <c r="AC164" i="1"/>
  <c r="AB165" i="1"/>
  <c r="AC165" i="1"/>
  <c r="AB166" i="1"/>
  <c r="AC166" i="1"/>
  <c r="AB167" i="1"/>
  <c r="AC167" i="1"/>
  <c r="AB168" i="1"/>
  <c r="AC168" i="1"/>
  <c r="AB169" i="1"/>
  <c r="AC169" i="1"/>
  <c r="AB170" i="1"/>
  <c r="AC170" i="1"/>
  <c r="AB171" i="1"/>
  <c r="AC171" i="1"/>
  <c r="AB172" i="1"/>
  <c r="AC172" i="1"/>
  <c r="AB173" i="1"/>
  <c r="AC173" i="1"/>
  <c r="AB174" i="1"/>
  <c r="AC174" i="1"/>
  <c r="AB175" i="1"/>
  <c r="AC175" i="1"/>
  <c r="AB176" i="1"/>
  <c r="AC176" i="1"/>
  <c r="AB177" i="1"/>
  <c r="AC177" i="1"/>
  <c r="AB178" i="1"/>
  <c r="AC178" i="1"/>
  <c r="AB179" i="1"/>
  <c r="AC179" i="1"/>
  <c r="AB180" i="1"/>
  <c r="AC180" i="1"/>
  <c r="AB181" i="1"/>
  <c r="AC181" i="1"/>
  <c r="AB182" i="1"/>
  <c r="AC182" i="1"/>
  <c r="AB183" i="1"/>
  <c r="AC183" i="1"/>
  <c r="AB184" i="1"/>
  <c r="AC184" i="1"/>
  <c r="AB185" i="1"/>
  <c r="AC185" i="1"/>
  <c r="AB186" i="1"/>
  <c r="AC186" i="1"/>
  <c r="AD186" i="1"/>
  <c r="AB187" i="1"/>
  <c r="AC187" i="1"/>
  <c r="AD187" i="1"/>
  <c r="AB188" i="1"/>
  <c r="AC188" i="1"/>
  <c r="AD188" i="1"/>
  <c r="AB189" i="1"/>
  <c r="AC189" i="1"/>
  <c r="AD189" i="1"/>
  <c r="AB190" i="1"/>
  <c r="AC190" i="1"/>
  <c r="AD190" i="1"/>
  <c r="AB191" i="1"/>
  <c r="AC191" i="1"/>
  <c r="AD191" i="1"/>
  <c r="AB192" i="1"/>
  <c r="AC192" i="1"/>
  <c r="AD192" i="1"/>
  <c r="AB193" i="1"/>
  <c r="AC193" i="1"/>
  <c r="AD193" i="1"/>
  <c r="AB194" i="1"/>
  <c r="AC194" i="1"/>
  <c r="AD194" i="1"/>
  <c r="AB195" i="1"/>
  <c r="AC195" i="1"/>
  <c r="AD195" i="1"/>
  <c r="AB196" i="1"/>
  <c r="AC196" i="1"/>
  <c r="AD196" i="1"/>
  <c r="AB197" i="1"/>
  <c r="AC197" i="1"/>
  <c r="AD197" i="1"/>
  <c r="AB198" i="1"/>
  <c r="AC198" i="1"/>
  <c r="AD198" i="1"/>
  <c r="AB199" i="1"/>
  <c r="AC199" i="1"/>
  <c r="AD199" i="1"/>
  <c r="AB200" i="1"/>
  <c r="AC200" i="1"/>
  <c r="AD200" i="1"/>
  <c r="AB201" i="1"/>
  <c r="AC201" i="1"/>
  <c r="AD201" i="1"/>
  <c r="AB202" i="1"/>
  <c r="AC202" i="1"/>
  <c r="AD202" i="1"/>
  <c r="AB203" i="1"/>
  <c r="AC203" i="1"/>
  <c r="AD203" i="1"/>
  <c r="AB204" i="1"/>
  <c r="AC204" i="1"/>
  <c r="AD204" i="1"/>
  <c r="AB205" i="1"/>
  <c r="AC205" i="1"/>
  <c r="AD205" i="1"/>
  <c r="AB206" i="1"/>
  <c r="AC206" i="1"/>
  <c r="AD206" i="1"/>
  <c r="AB207" i="1"/>
  <c r="AC207" i="1"/>
  <c r="AD207" i="1"/>
  <c r="AB208" i="1"/>
  <c r="AC208" i="1"/>
  <c r="AD208" i="1"/>
  <c r="AB209" i="1"/>
  <c r="AC209" i="1"/>
  <c r="AD209" i="1"/>
  <c r="AB210" i="1"/>
  <c r="AC210" i="1"/>
  <c r="AD210" i="1"/>
  <c r="AB211" i="1"/>
  <c r="AC211" i="1"/>
  <c r="AD211" i="1"/>
  <c r="AB212" i="1"/>
  <c r="AC212" i="1"/>
  <c r="AD212" i="1"/>
  <c r="AB213" i="1"/>
  <c r="AC213" i="1"/>
  <c r="AD213" i="1"/>
  <c r="AB214" i="1"/>
  <c r="AC214" i="1"/>
  <c r="AD214" i="1"/>
  <c r="AB215" i="1"/>
  <c r="AC215" i="1"/>
  <c r="AD215" i="1"/>
  <c r="AB216" i="1"/>
  <c r="AC216" i="1"/>
  <c r="AD216" i="1"/>
  <c r="AB217" i="1"/>
  <c r="AC217" i="1"/>
  <c r="AD217" i="1"/>
  <c r="AB218" i="1"/>
  <c r="AC218" i="1"/>
  <c r="AD218" i="1"/>
  <c r="AB219" i="1"/>
  <c r="AC219" i="1"/>
  <c r="AD219" i="1"/>
  <c r="AB220" i="1"/>
  <c r="AC220" i="1"/>
  <c r="AD220" i="1"/>
  <c r="AB221" i="1"/>
  <c r="AC221" i="1"/>
  <c r="AD221" i="1"/>
  <c r="AB222" i="1"/>
  <c r="AC222" i="1"/>
  <c r="AD222" i="1"/>
  <c r="AB223" i="1"/>
  <c r="AC223" i="1"/>
  <c r="AD223" i="1"/>
  <c r="AB224" i="1"/>
  <c r="AC224" i="1"/>
  <c r="AD224" i="1"/>
  <c r="AB225" i="1"/>
  <c r="AC225" i="1"/>
  <c r="AD225" i="1"/>
  <c r="AB226" i="1"/>
  <c r="AC226" i="1"/>
  <c r="AD226" i="1"/>
  <c r="AB227" i="1"/>
  <c r="AC227" i="1"/>
  <c r="AD227" i="1"/>
  <c r="AB228" i="1"/>
  <c r="AC228" i="1"/>
  <c r="AD228" i="1"/>
  <c r="AB229" i="1"/>
  <c r="AC229" i="1"/>
  <c r="AD229" i="1"/>
  <c r="AB230" i="1"/>
  <c r="AC230" i="1"/>
  <c r="AD230" i="1"/>
  <c r="AB231" i="1"/>
  <c r="AC231" i="1"/>
  <c r="AD231" i="1"/>
  <c r="AB232" i="1"/>
  <c r="AC232" i="1"/>
  <c r="AD232" i="1"/>
  <c r="AB233" i="1"/>
  <c r="AC233" i="1"/>
  <c r="AD233" i="1"/>
  <c r="AB234" i="1"/>
  <c r="AC234" i="1"/>
  <c r="AD234" i="1"/>
  <c r="AB235" i="1"/>
  <c r="AC235" i="1"/>
  <c r="AD235" i="1"/>
  <c r="AB236" i="1"/>
  <c r="AC236" i="1"/>
  <c r="AD236" i="1"/>
  <c r="AB237" i="1"/>
  <c r="AC237" i="1"/>
  <c r="AD237" i="1"/>
  <c r="AB238" i="1"/>
  <c r="AC238" i="1"/>
  <c r="AD238" i="1"/>
  <c r="AB239" i="1"/>
  <c r="AC239" i="1"/>
  <c r="AD239" i="1"/>
  <c r="AB240" i="1"/>
  <c r="AC240" i="1"/>
  <c r="AD240" i="1"/>
  <c r="AB241" i="1"/>
  <c r="AC241" i="1"/>
  <c r="AD241" i="1"/>
  <c r="AB242" i="1"/>
  <c r="AC242" i="1"/>
  <c r="AD242" i="1"/>
  <c r="AB243" i="1"/>
  <c r="AC243" i="1"/>
  <c r="AD243" i="1"/>
  <c r="AB244" i="1"/>
  <c r="AC244" i="1"/>
  <c r="AD244" i="1"/>
  <c r="AB245" i="1"/>
  <c r="AC245" i="1"/>
  <c r="AD245" i="1"/>
  <c r="AB246" i="1"/>
  <c r="AC246" i="1"/>
  <c r="AD246" i="1"/>
  <c r="AB247" i="1"/>
  <c r="AC247" i="1"/>
  <c r="AD247" i="1"/>
  <c r="AB248" i="1"/>
  <c r="AC248" i="1"/>
  <c r="AD248" i="1"/>
  <c r="AB249" i="1"/>
  <c r="AC249" i="1"/>
  <c r="AD249" i="1"/>
  <c r="AB250" i="1"/>
  <c r="AC250" i="1"/>
  <c r="AD250" i="1"/>
  <c r="AB251" i="1"/>
  <c r="AC251" i="1"/>
  <c r="AD251" i="1"/>
  <c r="AB252" i="1"/>
  <c r="AC252" i="1"/>
  <c r="AD252" i="1"/>
  <c r="AB253" i="1"/>
  <c r="AC253" i="1"/>
  <c r="AD253" i="1"/>
  <c r="AB254" i="1"/>
  <c r="AC254" i="1"/>
  <c r="AD254" i="1"/>
  <c r="AB255" i="1"/>
  <c r="AC255" i="1"/>
  <c r="AD255" i="1"/>
  <c r="AB256" i="1"/>
  <c r="AC256" i="1"/>
  <c r="AD256" i="1"/>
  <c r="AD86" i="1"/>
  <c r="AC86" i="1"/>
  <c r="AB86" i="1"/>
  <c r="V87" i="1"/>
  <c r="W87" i="1"/>
  <c r="X87" i="1"/>
  <c r="Y87" i="1"/>
  <c r="Z87" i="1"/>
  <c r="V88" i="1"/>
  <c r="W88" i="1"/>
  <c r="X88" i="1"/>
  <c r="Y88" i="1"/>
  <c r="Z88" i="1"/>
  <c r="V89" i="1"/>
  <c r="W89" i="1"/>
  <c r="X89" i="1"/>
  <c r="Y89" i="1"/>
  <c r="Z89" i="1"/>
  <c r="V90" i="1"/>
  <c r="W90" i="1"/>
  <c r="X90" i="1"/>
  <c r="Y90" i="1"/>
  <c r="Z90" i="1"/>
  <c r="V91" i="1"/>
  <c r="W91" i="1"/>
  <c r="X91" i="1"/>
  <c r="Y91" i="1"/>
  <c r="Z91" i="1"/>
  <c r="V92" i="1"/>
  <c r="W92" i="1"/>
  <c r="X92" i="1"/>
  <c r="Y92" i="1"/>
  <c r="Z92" i="1"/>
  <c r="V93" i="1"/>
  <c r="W93" i="1"/>
  <c r="X93" i="1"/>
  <c r="Y93" i="1"/>
  <c r="Z93" i="1"/>
  <c r="V94" i="1"/>
  <c r="W94" i="1"/>
  <c r="X94" i="1"/>
  <c r="Y94" i="1"/>
  <c r="Z94" i="1"/>
  <c r="V95" i="1"/>
  <c r="W95" i="1"/>
  <c r="X95" i="1"/>
  <c r="Y95" i="1"/>
  <c r="Z95" i="1"/>
  <c r="V96" i="1"/>
  <c r="W96" i="1"/>
  <c r="X96" i="1"/>
  <c r="Y96" i="1"/>
  <c r="Z96" i="1"/>
  <c r="V97" i="1"/>
  <c r="W97" i="1"/>
  <c r="X97" i="1"/>
  <c r="Y97" i="1"/>
  <c r="Z97" i="1"/>
  <c r="V98" i="1"/>
  <c r="W98" i="1"/>
  <c r="X98" i="1"/>
  <c r="Y98" i="1"/>
  <c r="Z98" i="1"/>
  <c r="V99" i="1"/>
  <c r="W99" i="1"/>
  <c r="X99" i="1"/>
  <c r="Y99" i="1"/>
  <c r="Z99" i="1"/>
  <c r="V100" i="1"/>
  <c r="W100" i="1"/>
  <c r="X100" i="1"/>
  <c r="Y100" i="1"/>
  <c r="Z100" i="1"/>
  <c r="V101" i="1"/>
  <c r="W101" i="1"/>
  <c r="X101" i="1"/>
  <c r="Y101" i="1"/>
  <c r="Z101" i="1"/>
  <c r="V102" i="1"/>
  <c r="W102" i="1"/>
  <c r="X102" i="1"/>
  <c r="Y102" i="1"/>
  <c r="Z102" i="1"/>
  <c r="V103" i="1"/>
  <c r="W103" i="1"/>
  <c r="X103" i="1"/>
  <c r="Y103" i="1"/>
  <c r="Z103" i="1"/>
  <c r="V104" i="1"/>
  <c r="W104" i="1"/>
  <c r="X104" i="1"/>
  <c r="Y104" i="1"/>
  <c r="Z104" i="1"/>
  <c r="V105" i="1"/>
  <c r="W105" i="1"/>
  <c r="X105" i="1"/>
  <c r="Y105" i="1"/>
  <c r="Z105" i="1"/>
  <c r="V106" i="1"/>
  <c r="W106" i="1"/>
  <c r="X106" i="1"/>
  <c r="Y106" i="1"/>
  <c r="Z106" i="1"/>
  <c r="V107" i="1"/>
  <c r="W107" i="1"/>
  <c r="X107" i="1"/>
  <c r="Y107" i="1"/>
  <c r="Z107" i="1"/>
  <c r="V108" i="1"/>
  <c r="W108" i="1"/>
  <c r="X108" i="1"/>
  <c r="Y108" i="1"/>
  <c r="Z108" i="1"/>
  <c r="V109" i="1"/>
  <c r="W109" i="1"/>
  <c r="X109" i="1"/>
  <c r="Y109" i="1"/>
  <c r="Z109" i="1"/>
  <c r="V110" i="1"/>
  <c r="W110" i="1"/>
  <c r="X110" i="1"/>
  <c r="Y110" i="1"/>
  <c r="Z110" i="1"/>
  <c r="V111" i="1"/>
  <c r="W111" i="1"/>
  <c r="X111" i="1"/>
  <c r="Y111" i="1"/>
  <c r="Z111" i="1"/>
  <c r="V112" i="1"/>
  <c r="W112" i="1"/>
  <c r="X112" i="1"/>
  <c r="Y112" i="1"/>
  <c r="Z112" i="1"/>
  <c r="V113" i="1"/>
  <c r="W113" i="1"/>
  <c r="X113" i="1"/>
  <c r="Y113" i="1"/>
  <c r="Z113" i="1"/>
  <c r="V114" i="1"/>
  <c r="W114" i="1"/>
  <c r="X114" i="1"/>
  <c r="Y114" i="1"/>
  <c r="Z114" i="1"/>
  <c r="V115" i="1"/>
  <c r="W115" i="1"/>
  <c r="X115" i="1"/>
  <c r="Y115" i="1"/>
  <c r="Z115" i="1"/>
  <c r="V116" i="1"/>
  <c r="W116" i="1"/>
  <c r="X116" i="1"/>
  <c r="Y116" i="1"/>
  <c r="Z116" i="1"/>
  <c r="V117" i="1"/>
  <c r="W117" i="1"/>
  <c r="X117" i="1"/>
  <c r="Y117" i="1"/>
  <c r="Z117" i="1"/>
  <c r="V118" i="1"/>
  <c r="W118" i="1"/>
  <c r="X118" i="1"/>
  <c r="Y118" i="1"/>
  <c r="Z118" i="1"/>
  <c r="V119" i="1"/>
  <c r="W119" i="1"/>
  <c r="X119" i="1"/>
  <c r="Y119" i="1"/>
  <c r="Z119" i="1"/>
  <c r="V120" i="1"/>
  <c r="W120" i="1"/>
  <c r="X120" i="1"/>
  <c r="Y120" i="1"/>
  <c r="Z120" i="1"/>
  <c r="V121" i="1"/>
  <c r="W121" i="1"/>
  <c r="X121" i="1"/>
  <c r="Y121" i="1"/>
  <c r="Z121" i="1"/>
  <c r="V122" i="1"/>
  <c r="W122" i="1"/>
  <c r="X122" i="1"/>
  <c r="Y122" i="1"/>
  <c r="Z122" i="1"/>
  <c r="V123" i="1"/>
  <c r="W123" i="1"/>
  <c r="X123" i="1"/>
  <c r="Y123" i="1"/>
  <c r="Z123" i="1"/>
  <c r="V124" i="1"/>
  <c r="W124" i="1"/>
  <c r="X124" i="1"/>
  <c r="Y124" i="1"/>
  <c r="Z124" i="1"/>
  <c r="V125" i="1"/>
  <c r="W125" i="1"/>
  <c r="X125" i="1"/>
  <c r="Y125" i="1"/>
  <c r="Z125" i="1"/>
  <c r="V126" i="1"/>
  <c r="W126" i="1"/>
  <c r="X126" i="1"/>
  <c r="Y126" i="1"/>
  <c r="Z126" i="1"/>
  <c r="V127" i="1"/>
  <c r="W127" i="1"/>
  <c r="X127" i="1"/>
  <c r="Y127" i="1"/>
  <c r="Z127" i="1"/>
  <c r="V128" i="1"/>
  <c r="W128" i="1"/>
  <c r="X128" i="1"/>
  <c r="Y128" i="1"/>
  <c r="Z128" i="1"/>
  <c r="V129" i="1"/>
  <c r="W129" i="1"/>
  <c r="X129" i="1"/>
  <c r="Y129" i="1"/>
  <c r="Z129" i="1"/>
  <c r="V130" i="1"/>
  <c r="W130" i="1"/>
  <c r="X130" i="1"/>
  <c r="Y130" i="1"/>
  <c r="Z130" i="1"/>
  <c r="V131" i="1"/>
  <c r="W131" i="1"/>
  <c r="X131" i="1"/>
  <c r="Y131" i="1"/>
  <c r="Z131" i="1"/>
  <c r="V132" i="1"/>
  <c r="W132" i="1"/>
  <c r="X132" i="1"/>
  <c r="Y132" i="1"/>
  <c r="Z132" i="1"/>
  <c r="V133" i="1"/>
  <c r="W133" i="1"/>
  <c r="X133" i="1"/>
  <c r="Y133" i="1"/>
  <c r="Z133" i="1"/>
  <c r="V134" i="1"/>
  <c r="W134" i="1"/>
  <c r="X134" i="1"/>
  <c r="Y134" i="1"/>
  <c r="Z134" i="1"/>
  <c r="V135" i="1"/>
  <c r="W135" i="1"/>
  <c r="X135" i="1"/>
  <c r="Y135" i="1"/>
  <c r="Z135" i="1"/>
  <c r="V136" i="1"/>
  <c r="W136" i="1"/>
  <c r="X136" i="1"/>
  <c r="Y136" i="1"/>
  <c r="Z136" i="1"/>
  <c r="V137" i="1"/>
  <c r="W137" i="1"/>
  <c r="X137" i="1"/>
  <c r="Y137" i="1"/>
  <c r="Z137" i="1"/>
  <c r="V138" i="1"/>
  <c r="W138" i="1"/>
  <c r="X138" i="1"/>
  <c r="Y138" i="1"/>
  <c r="Z138" i="1"/>
  <c r="V139" i="1"/>
  <c r="W139" i="1"/>
  <c r="X139" i="1"/>
  <c r="Y139" i="1"/>
  <c r="Z139" i="1"/>
  <c r="V140" i="1"/>
  <c r="W140" i="1"/>
  <c r="X140" i="1"/>
  <c r="Y140" i="1"/>
  <c r="Z140" i="1"/>
  <c r="V141" i="1"/>
  <c r="W141" i="1"/>
  <c r="X141" i="1"/>
  <c r="Y141" i="1"/>
  <c r="Z141" i="1"/>
  <c r="V142" i="1"/>
  <c r="W142" i="1"/>
  <c r="X142" i="1"/>
  <c r="Y142" i="1"/>
  <c r="Z142" i="1"/>
  <c r="V143" i="1"/>
  <c r="W143" i="1"/>
  <c r="X143" i="1"/>
  <c r="Y143" i="1"/>
  <c r="Z143" i="1"/>
  <c r="V144" i="1"/>
  <c r="W144" i="1"/>
  <c r="X144" i="1"/>
  <c r="Y144" i="1"/>
  <c r="Z144" i="1"/>
  <c r="V145" i="1"/>
  <c r="W145" i="1"/>
  <c r="X145" i="1"/>
  <c r="Y145" i="1"/>
  <c r="Z145" i="1"/>
  <c r="V146" i="1"/>
  <c r="W146" i="1"/>
  <c r="X146" i="1"/>
  <c r="Y146" i="1"/>
  <c r="Z146" i="1"/>
  <c r="V147" i="1"/>
  <c r="W147" i="1"/>
  <c r="X147" i="1"/>
  <c r="Y147" i="1"/>
  <c r="Z147" i="1"/>
  <c r="V148" i="1"/>
  <c r="W148" i="1"/>
  <c r="X148" i="1"/>
  <c r="Y148" i="1"/>
  <c r="Z148" i="1"/>
  <c r="V149" i="1"/>
  <c r="W149" i="1"/>
  <c r="X149" i="1"/>
  <c r="Y149" i="1"/>
  <c r="Z149" i="1"/>
  <c r="V150" i="1"/>
  <c r="W150" i="1"/>
  <c r="X150" i="1"/>
  <c r="Y150" i="1"/>
  <c r="Z150" i="1"/>
  <c r="V151" i="1"/>
  <c r="W151" i="1"/>
  <c r="X151" i="1"/>
  <c r="Y151" i="1"/>
  <c r="Z151" i="1"/>
  <c r="V152" i="1"/>
  <c r="W152" i="1"/>
  <c r="X152" i="1"/>
  <c r="Y152" i="1"/>
  <c r="Z152" i="1"/>
  <c r="V153" i="1"/>
  <c r="W153" i="1"/>
  <c r="X153" i="1"/>
  <c r="Y153" i="1"/>
  <c r="Z153" i="1"/>
  <c r="V154" i="1"/>
  <c r="W154" i="1"/>
  <c r="X154" i="1"/>
  <c r="Y154" i="1"/>
  <c r="Z154" i="1"/>
  <c r="V155" i="1"/>
  <c r="W155" i="1"/>
  <c r="X155" i="1"/>
  <c r="Y155" i="1"/>
  <c r="Z155" i="1"/>
  <c r="V156" i="1"/>
  <c r="W156" i="1"/>
  <c r="X156" i="1"/>
  <c r="Y156" i="1"/>
  <c r="Z156" i="1"/>
  <c r="V157" i="1"/>
  <c r="W157" i="1"/>
  <c r="X157" i="1"/>
  <c r="Y157" i="1"/>
  <c r="Z157" i="1"/>
  <c r="V158" i="1"/>
  <c r="W158" i="1"/>
  <c r="X158" i="1"/>
  <c r="Y158" i="1"/>
  <c r="Z158" i="1"/>
  <c r="V159" i="1"/>
  <c r="W159" i="1"/>
  <c r="X159" i="1"/>
  <c r="Y159" i="1"/>
  <c r="Z159" i="1"/>
  <c r="V160" i="1"/>
  <c r="W160" i="1"/>
  <c r="X160" i="1"/>
  <c r="Y160" i="1"/>
  <c r="Z160" i="1"/>
  <c r="V161" i="1"/>
  <c r="W161" i="1"/>
  <c r="X161" i="1"/>
  <c r="Y161" i="1"/>
  <c r="Z161" i="1"/>
  <c r="V162" i="1"/>
  <c r="W162" i="1"/>
  <c r="X162" i="1"/>
  <c r="Y162" i="1"/>
  <c r="Z162" i="1"/>
  <c r="V163" i="1"/>
  <c r="W163" i="1"/>
  <c r="X163" i="1"/>
  <c r="Y163" i="1"/>
  <c r="Z163" i="1"/>
  <c r="V164" i="1"/>
  <c r="W164" i="1"/>
  <c r="X164" i="1"/>
  <c r="Y164" i="1"/>
  <c r="Z164" i="1"/>
  <c r="V165" i="1"/>
  <c r="W165" i="1"/>
  <c r="X165" i="1"/>
  <c r="Y165" i="1"/>
  <c r="Z165" i="1"/>
  <c r="V166" i="1"/>
  <c r="W166" i="1"/>
  <c r="X166" i="1"/>
  <c r="Y166" i="1"/>
  <c r="Z166" i="1"/>
  <c r="V167" i="1"/>
  <c r="W167" i="1"/>
  <c r="X167" i="1"/>
  <c r="Y167" i="1"/>
  <c r="Z167" i="1"/>
  <c r="V168" i="1"/>
  <c r="W168" i="1"/>
  <c r="X168" i="1"/>
  <c r="Y168" i="1"/>
  <c r="Z168" i="1"/>
  <c r="V169" i="1"/>
  <c r="W169" i="1"/>
  <c r="X169" i="1"/>
  <c r="Y169" i="1"/>
  <c r="Z169" i="1"/>
  <c r="V170" i="1"/>
  <c r="W170" i="1"/>
  <c r="X170" i="1"/>
  <c r="Y170" i="1"/>
  <c r="Z170" i="1"/>
  <c r="V171" i="1"/>
  <c r="W171" i="1"/>
  <c r="X171" i="1"/>
  <c r="Y171" i="1"/>
  <c r="Z171" i="1"/>
  <c r="V172" i="1"/>
  <c r="W172" i="1"/>
  <c r="X172" i="1"/>
  <c r="Y172" i="1"/>
  <c r="Z172" i="1"/>
  <c r="V173" i="1"/>
  <c r="W173" i="1"/>
  <c r="X173" i="1"/>
  <c r="Y173" i="1"/>
  <c r="Z173" i="1"/>
  <c r="V174" i="1"/>
  <c r="W174" i="1"/>
  <c r="X174" i="1"/>
  <c r="Y174" i="1"/>
  <c r="Z174" i="1"/>
  <c r="V175" i="1"/>
  <c r="W175" i="1"/>
  <c r="X175" i="1"/>
  <c r="Y175" i="1"/>
  <c r="Z175" i="1"/>
  <c r="V176" i="1"/>
  <c r="W176" i="1"/>
  <c r="X176" i="1"/>
  <c r="Y176" i="1"/>
  <c r="Z176" i="1"/>
  <c r="V177" i="1"/>
  <c r="W177" i="1"/>
  <c r="X177" i="1"/>
  <c r="Y177" i="1"/>
  <c r="Z177" i="1"/>
  <c r="V178" i="1"/>
  <c r="W178" i="1"/>
  <c r="X178" i="1"/>
  <c r="Y178" i="1"/>
  <c r="Z178" i="1"/>
  <c r="V179" i="1"/>
  <c r="W179" i="1"/>
  <c r="X179" i="1"/>
  <c r="Y179" i="1"/>
  <c r="Z179" i="1"/>
  <c r="V180" i="1"/>
  <c r="W180" i="1"/>
  <c r="X180" i="1"/>
  <c r="Y180" i="1"/>
  <c r="Z180" i="1"/>
  <c r="V181" i="1"/>
  <c r="W181" i="1"/>
  <c r="X181" i="1"/>
  <c r="Y181" i="1"/>
  <c r="Z181" i="1"/>
  <c r="V182" i="1"/>
  <c r="W182" i="1"/>
  <c r="X182" i="1"/>
  <c r="Y182" i="1"/>
  <c r="Z182" i="1"/>
  <c r="V183" i="1"/>
  <c r="W183" i="1"/>
  <c r="X183" i="1"/>
  <c r="Y183" i="1"/>
  <c r="Z183" i="1"/>
  <c r="V184" i="1"/>
  <c r="W184" i="1"/>
  <c r="X184" i="1"/>
  <c r="Y184" i="1"/>
  <c r="Z184" i="1"/>
  <c r="V185" i="1"/>
  <c r="W185" i="1"/>
  <c r="X185" i="1"/>
  <c r="Y185" i="1"/>
  <c r="Z185" i="1"/>
  <c r="V186" i="1"/>
  <c r="W186" i="1"/>
  <c r="X186" i="1"/>
  <c r="Y186" i="1"/>
  <c r="Z186" i="1"/>
  <c r="V187" i="1"/>
  <c r="W187" i="1"/>
  <c r="X187" i="1"/>
  <c r="Y187" i="1"/>
  <c r="Z187" i="1"/>
  <c r="V188" i="1"/>
  <c r="W188" i="1"/>
  <c r="X188" i="1"/>
  <c r="Y188" i="1"/>
  <c r="Z188" i="1"/>
  <c r="V189" i="1"/>
  <c r="W189" i="1"/>
  <c r="X189" i="1"/>
  <c r="Y189" i="1"/>
  <c r="Z189" i="1"/>
  <c r="V190" i="1"/>
  <c r="W190" i="1"/>
  <c r="X190" i="1"/>
  <c r="Y190" i="1"/>
  <c r="Z190" i="1"/>
  <c r="V191" i="1"/>
  <c r="W191" i="1"/>
  <c r="X191" i="1"/>
  <c r="Y191" i="1"/>
  <c r="Z191" i="1"/>
  <c r="V192" i="1"/>
  <c r="W192" i="1"/>
  <c r="X192" i="1"/>
  <c r="Y192" i="1"/>
  <c r="Z192" i="1"/>
  <c r="V193" i="1"/>
  <c r="W193" i="1"/>
  <c r="X193" i="1"/>
  <c r="Y193" i="1"/>
  <c r="Z193" i="1"/>
  <c r="V194" i="1"/>
  <c r="W194" i="1"/>
  <c r="X194" i="1"/>
  <c r="Y194" i="1"/>
  <c r="Z194" i="1"/>
  <c r="V195" i="1"/>
  <c r="W195" i="1"/>
  <c r="X195" i="1"/>
  <c r="Y195" i="1"/>
  <c r="Z195" i="1"/>
  <c r="V196" i="1"/>
  <c r="W196" i="1"/>
  <c r="X196" i="1"/>
  <c r="Y196" i="1"/>
  <c r="Z196" i="1"/>
  <c r="V197" i="1"/>
  <c r="W197" i="1"/>
  <c r="X197" i="1"/>
  <c r="Y197" i="1"/>
  <c r="Z197" i="1"/>
  <c r="V198" i="1"/>
  <c r="W198" i="1"/>
  <c r="X198" i="1"/>
  <c r="Y198" i="1"/>
  <c r="Z198" i="1"/>
  <c r="V199" i="1"/>
  <c r="W199" i="1"/>
  <c r="X199" i="1"/>
  <c r="Y199" i="1"/>
  <c r="Z199" i="1"/>
  <c r="V200" i="1"/>
  <c r="W200" i="1"/>
  <c r="X200" i="1"/>
  <c r="Y200" i="1"/>
  <c r="Z200" i="1"/>
  <c r="V201" i="1"/>
  <c r="W201" i="1"/>
  <c r="X201" i="1"/>
  <c r="Y201" i="1"/>
  <c r="Z201" i="1"/>
  <c r="V202" i="1"/>
  <c r="W202" i="1"/>
  <c r="X202" i="1"/>
  <c r="Y202" i="1"/>
  <c r="Z202" i="1"/>
  <c r="V203" i="1"/>
  <c r="W203" i="1"/>
  <c r="X203" i="1"/>
  <c r="Y203" i="1"/>
  <c r="Z203" i="1"/>
  <c r="V204" i="1"/>
  <c r="W204" i="1"/>
  <c r="X204" i="1"/>
  <c r="Y204" i="1"/>
  <c r="Z204" i="1"/>
  <c r="V205" i="1"/>
  <c r="W205" i="1"/>
  <c r="X205" i="1"/>
  <c r="Y205" i="1"/>
  <c r="Z205" i="1"/>
  <c r="V206" i="1"/>
  <c r="W206" i="1"/>
  <c r="X206" i="1"/>
  <c r="Y206" i="1"/>
  <c r="Z206" i="1"/>
  <c r="V207" i="1"/>
  <c r="W207" i="1"/>
  <c r="X207" i="1"/>
  <c r="Y207" i="1"/>
  <c r="Z207" i="1"/>
  <c r="V208" i="1"/>
  <c r="W208" i="1"/>
  <c r="X208" i="1"/>
  <c r="Y208" i="1"/>
  <c r="Z208" i="1"/>
  <c r="V209" i="1"/>
  <c r="W209" i="1"/>
  <c r="X209" i="1"/>
  <c r="Y209" i="1"/>
  <c r="Z209" i="1"/>
  <c r="V210" i="1"/>
  <c r="W210" i="1"/>
  <c r="X210" i="1"/>
  <c r="Y210" i="1"/>
  <c r="Z210" i="1"/>
  <c r="V211" i="1"/>
  <c r="W211" i="1"/>
  <c r="X211" i="1"/>
  <c r="Y211" i="1"/>
  <c r="Z211" i="1"/>
  <c r="V212" i="1"/>
  <c r="W212" i="1"/>
  <c r="X212" i="1"/>
  <c r="Y212" i="1"/>
  <c r="Z212" i="1"/>
  <c r="V213" i="1"/>
  <c r="W213" i="1"/>
  <c r="X213" i="1"/>
  <c r="Y213" i="1"/>
  <c r="Z213" i="1"/>
  <c r="V214" i="1"/>
  <c r="W214" i="1"/>
  <c r="X214" i="1"/>
  <c r="Y214" i="1"/>
  <c r="Z214" i="1"/>
  <c r="V215" i="1"/>
  <c r="W215" i="1"/>
  <c r="X215" i="1"/>
  <c r="Y215" i="1"/>
  <c r="Z215" i="1"/>
  <c r="V216" i="1"/>
  <c r="W216" i="1"/>
  <c r="X216" i="1"/>
  <c r="Y216" i="1"/>
  <c r="Z216" i="1"/>
  <c r="V217" i="1"/>
  <c r="W217" i="1"/>
  <c r="X217" i="1"/>
  <c r="Y217" i="1"/>
  <c r="Z217" i="1"/>
  <c r="V218" i="1"/>
  <c r="W218" i="1"/>
  <c r="X218" i="1"/>
  <c r="Y218" i="1"/>
  <c r="Z218" i="1"/>
  <c r="V219" i="1"/>
  <c r="W219" i="1"/>
  <c r="X219" i="1"/>
  <c r="Y219" i="1"/>
  <c r="Z219" i="1"/>
  <c r="V220" i="1"/>
  <c r="W220" i="1"/>
  <c r="X220" i="1"/>
  <c r="Y220" i="1"/>
  <c r="Z220" i="1"/>
  <c r="V221" i="1"/>
  <c r="W221" i="1"/>
  <c r="X221" i="1"/>
  <c r="Y221" i="1"/>
  <c r="Z221" i="1"/>
  <c r="V222" i="1"/>
  <c r="W222" i="1"/>
  <c r="X222" i="1"/>
  <c r="Y222" i="1"/>
  <c r="Z222" i="1"/>
  <c r="V223" i="1"/>
  <c r="W223" i="1"/>
  <c r="X223" i="1"/>
  <c r="Y223" i="1"/>
  <c r="Z223" i="1"/>
  <c r="V224" i="1"/>
  <c r="W224" i="1"/>
  <c r="X224" i="1"/>
  <c r="Y224" i="1"/>
  <c r="Z224" i="1"/>
  <c r="V225" i="1"/>
  <c r="W225" i="1"/>
  <c r="X225" i="1"/>
  <c r="Y225" i="1"/>
  <c r="Z225" i="1"/>
  <c r="V226" i="1"/>
  <c r="W226" i="1"/>
  <c r="X226" i="1"/>
  <c r="Y226" i="1"/>
  <c r="Z226" i="1"/>
  <c r="V227" i="1"/>
  <c r="W227" i="1"/>
  <c r="X227" i="1"/>
  <c r="Y227" i="1"/>
  <c r="Z227" i="1"/>
  <c r="V228" i="1"/>
  <c r="W228" i="1"/>
  <c r="X228" i="1"/>
  <c r="Y228" i="1"/>
  <c r="Z228" i="1"/>
  <c r="V229" i="1"/>
  <c r="W229" i="1"/>
  <c r="X229" i="1"/>
  <c r="Y229" i="1"/>
  <c r="Z229" i="1"/>
  <c r="V230" i="1"/>
  <c r="W230" i="1"/>
  <c r="X230" i="1"/>
  <c r="Y230" i="1"/>
  <c r="Z230" i="1"/>
  <c r="V231" i="1"/>
  <c r="W231" i="1"/>
  <c r="X231" i="1"/>
  <c r="Y231" i="1"/>
  <c r="Z231" i="1"/>
  <c r="V232" i="1"/>
  <c r="W232" i="1"/>
  <c r="X232" i="1"/>
  <c r="Y232" i="1"/>
  <c r="Z232" i="1"/>
  <c r="V233" i="1"/>
  <c r="W233" i="1"/>
  <c r="X233" i="1"/>
  <c r="Y233" i="1"/>
  <c r="Z233" i="1"/>
  <c r="V234" i="1"/>
  <c r="W234" i="1"/>
  <c r="X234" i="1"/>
  <c r="Y234" i="1"/>
  <c r="Z234" i="1"/>
  <c r="V235" i="1"/>
  <c r="W235" i="1"/>
  <c r="X235" i="1"/>
  <c r="Y235" i="1"/>
  <c r="Z235" i="1"/>
  <c r="V236" i="1"/>
  <c r="W236" i="1"/>
  <c r="X236" i="1"/>
  <c r="Y236" i="1"/>
  <c r="Z236" i="1"/>
  <c r="V237" i="1"/>
  <c r="W237" i="1"/>
  <c r="X237" i="1"/>
  <c r="Y237" i="1"/>
  <c r="Z237" i="1"/>
  <c r="V238" i="1"/>
  <c r="W238" i="1"/>
  <c r="X238" i="1"/>
  <c r="Y238" i="1"/>
  <c r="Z238" i="1"/>
  <c r="V239" i="1"/>
  <c r="W239" i="1"/>
  <c r="X239" i="1"/>
  <c r="Y239" i="1"/>
  <c r="Z239" i="1"/>
  <c r="V240" i="1"/>
  <c r="W240" i="1"/>
  <c r="X240" i="1"/>
  <c r="Y240" i="1"/>
  <c r="Z240" i="1"/>
  <c r="V241" i="1"/>
  <c r="W241" i="1"/>
  <c r="X241" i="1"/>
  <c r="Y241" i="1"/>
  <c r="Z241" i="1"/>
  <c r="V242" i="1"/>
  <c r="W242" i="1"/>
  <c r="X242" i="1"/>
  <c r="Y242" i="1"/>
  <c r="Z242" i="1"/>
  <c r="V243" i="1"/>
  <c r="W243" i="1"/>
  <c r="X243" i="1"/>
  <c r="Y243" i="1"/>
  <c r="Z243" i="1"/>
  <c r="V244" i="1"/>
  <c r="W244" i="1"/>
  <c r="X244" i="1"/>
  <c r="Y244" i="1"/>
  <c r="Z244" i="1"/>
  <c r="V245" i="1"/>
  <c r="W245" i="1"/>
  <c r="X245" i="1"/>
  <c r="Y245" i="1"/>
  <c r="Z245" i="1"/>
  <c r="V246" i="1"/>
  <c r="W246" i="1"/>
  <c r="X246" i="1"/>
  <c r="Y246" i="1"/>
  <c r="Z246" i="1"/>
  <c r="V247" i="1"/>
  <c r="W247" i="1"/>
  <c r="X247" i="1"/>
  <c r="Y247" i="1"/>
  <c r="Z247" i="1"/>
  <c r="V248" i="1"/>
  <c r="W248" i="1"/>
  <c r="X248" i="1"/>
  <c r="Y248" i="1"/>
  <c r="Z248" i="1"/>
  <c r="V249" i="1"/>
  <c r="W249" i="1"/>
  <c r="X249" i="1"/>
  <c r="Y249" i="1"/>
  <c r="Z249" i="1"/>
  <c r="V250" i="1"/>
  <c r="W250" i="1"/>
  <c r="X250" i="1"/>
  <c r="Y250" i="1"/>
  <c r="Z250" i="1"/>
  <c r="V251" i="1"/>
  <c r="W251" i="1"/>
  <c r="X251" i="1"/>
  <c r="Y251" i="1"/>
  <c r="Z251" i="1"/>
  <c r="V252" i="1"/>
  <c r="W252" i="1"/>
  <c r="X252" i="1"/>
  <c r="Y252" i="1"/>
  <c r="Z252" i="1"/>
  <c r="V253" i="1"/>
  <c r="W253" i="1"/>
  <c r="X253" i="1"/>
  <c r="Y253" i="1"/>
  <c r="Z253" i="1"/>
  <c r="V254" i="1"/>
  <c r="W254" i="1"/>
  <c r="X254" i="1"/>
  <c r="Y254" i="1"/>
  <c r="Z254" i="1"/>
  <c r="V255" i="1"/>
  <c r="W255" i="1"/>
  <c r="X255" i="1"/>
  <c r="Y255" i="1"/>
  <c r="Z255" i="1"/>
  <c r="V256" i="1"/>
  <c r="W256" i="1"/>
  <c r="X256" i="1"/>
  <c r="Y256" i="1"/>
  <c r="Z256" i="1"/>
  <c r="Z86" i="1"/>
  <c r="Y86" i="1"/>
  <c r="X86" i="1"/>
  <c r="W86" i="1"/>
  <c r="V86" i="1"/>
  <c r="AN87" i="1"/>
  <c r="AN88" i="1"/>
  <c r="AN89" i="1"/>
  <c r="AN90" i="1"/>
  <c r="AN91" i="1"/>
  <c r="AN92" i="1"/>
  <c r="AN93" i="1"/>
  <c r="AN94" i="1"/>
  <c r="AN95" i="1"/>
  <c r="AN96" i="1"/>
  <c r="AN97" i="1"/>
  <c r="AN98" i="1"/>
  <c r="AN99" i="1"/>
  <c r="AN100" i="1"/>
  <c r="AN101" i="1"/>
  <c r="AN102" i="1"/>
  <c r="AN103" i="1"/>
  <c r="AN104" i="1"/>
  <c r="AN105" i="1"/>
  <c r="AN106" i="1"/>
  <c r="AN107" i="1"/>
  <c r="AN108" i="1"/>
  <c r="AN109" i="1"/>
  <c r="AN110" i="1"/>
  <c r="AN111" i="1"/>
  <c r="AN112" i="1"/>
  <c r="AN113" i="1"/>
  <c r="AN114" i="1"/>
  <c r="AN115" i="1"/>
  <c r="AN116" i="1"/>
  <c r="AN117" i="1"/>
  <c r="AN118" i="1"/>
  <c r="AN119" i="1"/>
  <c r="AN120" i="1"/>
  <c r="AN121" i="1"/>
  <c r="AN122" i="1"/>
  <c r="AN123" i="1"/>
  <c r="AN124" i="1"/>
  <c r="AN125" i="1"/>
  <c r="AN126" i="1"/>
  <c r="AN127" i="1"/>
  <c r="AN128" i="1"/>
  <c r="AN129" i="1"/>
  <c r="AN130" i="1"/>
  <c r="AN131" i="1"/>
  <c r="AN132" i="1"/>
  <c r="AN133" i="1"/>
  <c r="AN134" i="1"/>
  <c r="AN135" i="1"/>
  <c r="AN136" i="1"/>
  <c r="AN137" i="1"/>
  <c r="AN138" i="1"/>
  <c r="AN139" i="1"/>
  <c r="AN140" i="1"/>
  <c r="AN141" i="1"/>
  <c r="AN142" i="1"/>
  <c r="AN143" i="1"/>
  <c r="AN144" i="1"/>
  <c r="AN145" i="1"/>
  <c r="AN146" i="1"/>
  <c r="AN147" i="1"/>
  <c r="AN148" i="1"/>
  <c r="AN149" i="1"/>
  <c r="AN150" i="1"/>
  <c r="AN151" i="1"/>
  <c r="AN152" i="1"/>
  <c r="AN153" i="1"/>
  <c r="AN154" i="1"/>
  <c r="AN155" i="1"/>
  <c r="AN156" i="1"/>
  <c r="AN157" i="1"/>
  <c r="AN158" i="1"/>
  <c r="AN159" i="1"/>
  <c r="AN160" i="1"/>
  <c r="AN161" i="1"/>
  <c r="AN162" i="1"/>
  <c r="AN163" i="1"/>
  <c r="AN164" i="1"/>
  <c r="AN165" i="1"/>
  <c r="AN166" i="1"/>
  <c r="AN167" i="1"/>
  <c r="AN168" i="1"/>
  <c r="AN169" i="1"/>
  <c r="AN170" i="1"/>
  <c r="AN171" i="1"/>
  <c r="AN172" i="1"/>
  <c r="AN173" i="1"/>
  <c r="AN174" i="1"/>
  <c r="AN175" i="1"/>
  <c r="AN176" i="1"/>
  <c r="AN177" i="1"/>
  <c r="AN178" i="1"/>
  <c r="AN179" i="1"/>
  <c r="AN180" i="1"/>
  <c r="AN181" i="1"/>
  <c r="AN182" i="1"/>
  <c r="AN183" i="1"/>
  <c r="AN184" i="1"/>
  <c r="AN185" i="1"/>
  <c r="AN186" i="1"/>
  <c r="AO186" i="1"/>
  <c r="AP186" i="1"/>
  <c r="AQ186" i="1"/>
  <c r="AR186" i="1"/>
  <c r="AS186" i="1"/>
  <c r="AN187" i="1"/>
  <c r="AO187" i="1"/>
  <c r="AP187" i="1"/>
  <c r="AQ187" i="1"/>
  <c r="AR187" i="1"/>
  <c r="AS187" i="1"/>
  <c r="AN188" i="1"/>
  <c r="AO188" i="1"/>
  <c r="AP188" i="1"/>
  <c r="AQ188" i="1"/>
  <c r="AR188" i="1"/>
  <c r="AS188" i="1"/>
  <c r="AN189" i="1"/>
  <c r="AO189" i="1"/>
  <c r="AP189" i="1"/>
  <c r="AQ189" i="1"/>
  <c r="AR189" i="1"/>
  <c r="AS189" i="1"/>
  <c r="AN190" i="1"/>
  <c r="AO190" i="1"/>
  <c r="AP190" i="1"/>
  <c r="AQ190" i="1"/>
  <c r="AR190" i="1"/>
  <c r="AS190" i="1"/>
  <c r="AN191" i="1"/>
  <c r="AO191" i="1"/>
  <c r="AP191" i="1"/>
  <c r="AQ191" i="1"/>
  <c r="AR191" i="1"/>
  <c r="AS191" i="1"/>
  <c r="AN192" i="1"/>
  <c r="AO192" i="1"/>
  <c r="AP192" i="1"/>
  <c r="AQ192" i="1"/>
  <c r="AR192" i="1"/>
  <c r="AS192" i="1"/>
  <c r="AN193" i="1"/>
  <c r="AO193" i="1"/>
  <c r="AP193" i="1"/>
  <c r="AQ193" i="1"/>
  <c r="AR193" i="1"/>
  <c r="AS193" i="1"/>
  <c r="AN194" i="1"/>
  <c r="AO194" i="1"/>
  <c r="AP194" i="1"/>
  <c r="AQ194" i="1"/>
  <c r="AR194" i="1"/>
  <c r="AS194" i="1"/>
  <c r="AN195" i="1"/>
  <c r="AO195" i="1"/>
  <c r="AP195" i="1"/>
  <c r="AQ195" i="1"/>
  <c r="AR195" i="1"/>
  <c r="AS195" i="1"/>
  <c r="AN196" i="1"/>
  <c r="AO196" i="1"/>
  <c r="AP196" i="1"/>
  <c r="AQ196" i="1"/>
  <c r="AR196" i="1"/>
  <c r="AS196" i="1"/>
  <c r="AN197" i="1"/>
  <c r="AO197" i="1"/>
  <c r="AP197" i="1"/>
  <c r="AQ197" i="1"/>
  <c r="AR197" i="1"/>
  <c r="AS197" i="1"/>
  <c r="AN198" i="1"/>
  <c r="AO198" i="1"/>
  <c r="AP198" i="1"/>
  <c r="AQ198" i="1"/>
  <c r="AR198" i="1"/>
  <c r="AS198" i="1"/>
  <c r="AN199" i="1"/>
  <c r="AO199" i="1"/>
  <c r="AP199" i="1"/>
  <c r="AQ199" i="1"/>
  <c r="AR199" i="1"/>
  <c r="AS199" i="1"/>
  <c r="AN200" i="1"/>
  <c r="AO200" i="1"/>
  <c r="AP200" i="1"/>
  <c r="AQ200" i="1"/>
  <c r="AR200" i="1"/>
  <c r="AS200" i="1"/>
  <c r="AN201" i="1"/>
  <c r="AO201" i="1"/>
  <c r="AP201" i="1"/>
  <c r="AQ201" i="1"/>
  <c r="AR201" i="1"/>
  <c r="AS201" i="1"/>
  <c r="AN202" i="1"/>
  <c r="AO202" i="1"/>
  <c r="AP202" i="1"/>
  <c r="AQ202" i="1"/>
  <c r="AR202" i="1"/>
  <c r="AS202" i="1"/>
  <c r="AN203" i="1"/>
  <c r="AO203" i="1"/>
  <c r="AP203" i="1"/>
  <c r="AQ203" i="1"/>
  <c r="AR203" i="1"/>
  <c r="AS203" i="1"/>
  <c r="AN204" i="1"/>
  <c r="AO204" i="1"/>
  <c r="AP204" i="1"/>
  <c r="AQ204" i="1"/>
  <c r="AR204" i="1"/>
  <c r="AS204" i="1"/>
  <c r="AN205" i="1"/>
  <c r="AO205" i="1"/>
  <c r="AP205" i="1"/>
  <c r="AQ205" i="1"/>
  <c r="AR205" i="1"/>
  <c r="AS205" i="1"/>
  <c r="AN206" i="1"/>
  <c r="AO206" i="1"/>
  <c r="AP206" i="1"/>
  <c r="AQ206" i="1"/>
  <c r="AR206" i="1"/>
  <c r="AS206" i="1"/>
  <c r="AN207" i="1"/>
  <c r="AO207" i="1"/>
  <c r="AP207" i="1"/>
  <c r="AQ207" i="1"/>
  <c r="AR207" i="1"/>
  <c r="AS207" i="1"/>
  <c r="AN208" i="1"/>
  <c r="AO208" i="1"/>
  <c r="AP208" i="1"/>
  <c r="AQ208" i="1"/>
  <c r="AR208" i="1"/>
  <c r="AS208" i="1"/>
  <c r="AN209" i="1"/>
  <c r="AO209" i="1"/>
  <c r="AP209" i="1"/>
  <c r="AQ209" i="1"/>
  <c r="AR209" i="1"/>
  <c r="AS209" i="1"/>
  <c r="AN210" i="1"/>
  <c r="AO210" i="1"/>
  <c r="AP210" i="1"/>
  <c r="AQ210" i="1"/>
  <c r="AR210" i="1"/>
  <c r="AS210" i="1"/>
  <c r="AN211" i="1"/>
  <c r="AO211" i="1"/>
  <c r="AP211" i="1"/>
  <c r="AQ211" i="1"/>
  <c r="AR211" i="1"/>
  <c r="AS211" i="1"/>
  <c r="AN212" i="1"/>
  <c r="AO212" i="1"/>
  <c r="AP212" i="1"/>
  <c r="AQ212" i="1"/>
  <c r="AR212" i="1"/>
  <c r="AS212" i="1"/>
  <c r="AN213" i="1"/>
  <c r="AO213" i="1"/>
  <c r="AP213" i="1"/>
  <c r="AQ213" i="1"/>
  <c r="AR213" i="1"/>
  <c r="AS213" i="1"/>
  <c r="AN214" i="1"/>
  <c r="AO214" i="1"/>
  <c r="AP214" i="1"/>
  <c r="AQ214" i="1"/>
  <c r="AR214" i="1"/>
  <c r="AS214" i="1"/>
  <c r="AN215" i="1"/>
  <c r="AO215" i="1"/>
  <c r="AP215" i="1"/>
  <c r="AQ215" i="1"/>
  <c r="AR215" i="1"/>
  <c r="AS215" i="1"/>
  <c r="AN216" i="1"/>
  <c r="AO216" i="1"/>
  <c r="AP216" i="1"/>
  <c r="AQ216" i="1"/>
  <c r="AR216" i="1"/>
  <c r="AS216" i="1"/>
  <c r="AN217" i="1"/>
  <c r="AO217" i="1"/>
  <c r="AP217" i="1"/>
  <c r="AQ217" i="1"/>
  <c r="AR217" i="1"/>
  <c r="AS217" i="1"/>
  <c r="AN218" i="1"/>
  <c r="AO218" i="1"/>
  <c r="AP218" i="1"/>
  <c r="AQ218" i="1"/>
  <c r="AR218" i="1"/>
  <c r="AS218" i="1"/>
  <c r="AN219" i="1"/>
  <c r="AO219" i="1"/>
  <c r="AP219" i="1"/>
  <c r="AQ219" i="1"/>
  <c r="AR219" i="1"/>
  <c r="AS219" i="1"/>
  <c r="AN220" i="1"/>
  <c r="AO220" i="1"/>
  <c r="AP220" i="1"/>
  <c r="AQ220" i="1"/>
  <c r="AR220" i="1"/>
  <c r="AS220" i="1"/>
  <c r="AN221" i="1"/>
  <c r="AO221" i="1"/>
  <c r="AP221" i="1"/>
  <c r="AQ221" i="1"/>
  <c r="AR221" i="1"/>
  <c r="AS221" i="1"/>
  <c r="AN222" i="1"/>
  <c r="AO222" i="1"/>
  <c r="AP222" i="1"/>
  <c r="AQ222" i="1"/>
  <c r="AR222" i="1"/>
  <c r="AS222" i="1"/>
  <c r="AN223" i="1"/>
  <c r="AO223" i="1"/>
  <c r="AP223" i="1"/>
  <c r="AQ223" i="1"/>
  <c r="AR223" i="1"/>
  <c r="AS223" i="1"/>
  <c r="AN224" i="1"/>
  <c r="AO224" i="1"/>
  <c r="AP224" i="1"/>
  <c r="AQ224" i="1"/>
  <c r="AR224" i="1"/>
  <c r="AS224" i="1"/>
  <c r="AN225" i="1"/>
  <c r="AO225" i="1"/>
  <c r="AP225" i="1"/>
  <c r="AQ225" i="1"/>
  <c r="AR225" i="1"/>
  <c r="AS225" i="1"/>
  <c r="AN226" i="1"/>
  <c r="AO226" i="1"/>
  <c r="AP226" i="1"/>
  <c r="AQ226" i="1"/>
  <c r="AR226" i="1"/>
  <c r="AS226" i="1"/>
  <c r="AN227" i="1"/>
  <c r="AO227" i="1"/>
  <c r="AP227" i="1"/>
  <c r="AQ227" i="1"/>
  <c r="AR227" i="1"/>
  <c r="AS227" i="1"/>
  <c r="AN228" i="1"/>
  <c r="AO228" i="1"/>
  <c r="AP228" i="1"/>
  <c r="AQ228" i="1"/>
  <c r="AR228" i="1"/>
  <c r="AS228" i="1"/>
  <c r="AN229" i="1"/>
  <c r="AO229" i="1"/>
  <c r="AP229" i="1"/>
  <c r="AQ229" i="1"/>
  <c r="AR229" i="1"/>
  <c r="AS229" i="1"/>
  <c r="AN230" i="1"/>
  <c r="AO230" i="1"/>
  <c r="AP230" i="1"/>
  <c r="AQ230" i="1"/>
  <c r="AR230" i="1"/>
  <c r="AS230" i="1"/>
  <c r="AN231" i="1"/>
  <c r="AO231" i="1"/>
  <c r="AP231" i="1"/>
  <c r="AQ231" i="1"/>
  <c r="AR231" i="1"/>
  <c r="AS231" i="1"/>
  <c r="AN232" i="1"/>
  <c r="AO232" i="1"/>
  <c r="AP232" i="1"/>
  <c r="AQ232" i="1"/>
  <c r="AR232" i="1"/>
  <c r="AS232" i="1"/>
  <c r="AN233" i="1"/>
  <c r="AO233" i="1"/>
  <c r="AP233" i="1"/>
  <c r="AQ233" i="1"/>
  <c r="AR233" i="1"/>
  <c r="AS233" i="1"/>
  <c r="AN234" i="1"/>
  <c r="AO234" i="1"/>
  <c r="AP234" i="1"/>
  <c r="AQ234" i="1"/>
  <c r="AR234" i="1"/>
  <c r="AS234" i="1"/>
  <c r="AN235" i="1"/>
  <c r="AO235" i="1"/>
  <c r="AP235" i="1"/>
  <c r="AQ235" i="1"/>
  <c r="AR235" i="1"/>
  <c r="AS235" i="1"/>
  <c r="AN236" i="1"/>
  <c r="AO236" i="1"/>
  <c r="AP236" i="1"/>
  <c r="AQ236" i="1"/>
  <c r="AR236" i="1"/>
  <c r="AS236" i="1"/>
  <c r="AN237" i="1"/>
  <c r="AO237" i="1"/>
  <c r="AP237" i="1"/>
  <c r="AQ237" i="1"/>
  <c r="AR237" i="1"/>
  <c r="AS237" i="1"/>
  <c r="AN238" i="1"/>
  <c r="AO238" i="1"/>
  <c r="AP238" i="1"/>
  <c r="AQ238" i="1"/>
  <c r="AR238" i="1"/>
  <c r="AS238" i="1"/>
  <c r="AN239" i="1"/>
  <c r="AO239" i="1"/>
  <c r="AP239" i="1"/>
  <c r="AQ239" i="1"/>
  <c r="AR239" i="1"/>
  <c r="AS239" i="1"/>
  <c r="AN240" i="1"/>
  <c r="AO240" i="1"/>
  <c r="AP240" i="1"/>
  <c r="AQ240" i="1"/>
  <c r="AR240" i="1"/>
  <c r="AS240" i="1"/>
  <c r="AN241" i="1"/>
  <c r="AO241" i="1"/>
  <c r="AP241" i="1"/>
  <c r="AQ241" i="1"/>
  <c r="AR241" i="1"/>
  <c r="AS241" i="1"/>
  <c r="AN242" i="1"/>
  <c r="AO242" i="1"/>
  <c r="AP242" i="1"/>
  <c r="AQ242" i="1"/>
  <c r="AR242" i="1"/>
  <c r="AS242" i="1"/>
  <c r="AN243" i="1"/>
  <c r="AO243" i="1"/>
  <c r="AP243" i="1"/>
  <c r="AQ243" i="1"/>
  <c r="AR243" i="1"/>
  <c r="AS243" i="1"/>
  <c r="AN244" i="1"/>
  <c r="AO244" i="1"/>
  <c r="AP244" i="1"/>
  <c r="AQ244" i="1"/>
  <c r="AR244" i="1"/>
  <c r="AS244" i="1"/>
  <c r="AN245" i="1"/>
  <c r="AO245" i="1"/>
  <c r="AP245" i="1"/>
  <c r="AQ245" i="1"/>
  <c r="AR245" i="1"/>
  <c r="AS245" i="1"/>
  <c r="AN246" i="1"/>
  <c r="AO246" i="1"/>
  <c r="AP246" i="1"/>
  <c r="AQ246" i="1"/>
  <c r="AR246" i="1"/>
  <c r="AS246" i="1"/>
  <c r="AN247" i="1"/>
  <c r="AO247" i="1"/>
  <c r="AP247" i="1"/>
  <c r="AQ247" i="1"/>
  <c r="AR247" i="1"/>
  <c r="AS247" i="1"/>
  <c r="AN248" i="1"/>
  <c r="AO248" i="1"/>
  <c r="AP248" i="1"/>
  <c r="AQ248" i="1"/>
  <c r="AR248" i="1"/>
  <c r="AS248" i="1"/>
  <c r="AN249" i="1"/>
  <c r="AO249" i="1"/>
  <c r="AP249" i="1"/>
  <c r="AQ249" i="1"/>
  <c r="AR249" i="1"/>
  <c r="AS249" i="1"/>
  <c r="AN250" i="1"/>
  <c r="AO250" i="1"/>
  <c r="AP250" i="1"/>
  <c r="AQ250" i="1"/>
  <c r="AR250" i="1"/>
  <c r="AS250" i="1"/>
  <c r="AN251" i="1"/>
  <c r="AO251" i="1"/>
  <c r="AP251" i="1"/>
  <c r="AQ251" i="1"/>
  <c r="AR251" i="1"/>
  <c r="AS251" i="1"/>
  <c r="AN252" i="1"/>
  <c r="AO252" i="1"/>
  <c r="AP252" i="1"/>
  <c r="AQ252" i="1"/>
  <c r="AR252" i="1"/>
  <c r="AS252" i="1"/>
  <c r="AN253" i="1"/>
  <c r="AO253" i="1"/>
  <c r="AP253" i="1"/>
  <c r="AQ253" i="1"/>
  <c r="AR253" i="1"/>
  <c r="AS253" i="1"/>
  <c r="AN254" i="1"/>
  <c r="AO254" i="1"/>
  <c r="AP254" i="1"/>
  <c r="AQ254" i="1"/>
  <c r="AR254" i="1"/>
  <c r="AS254" i="1"/>
  <c r="AN255" i="1"/>
  <c r="AO255" i="1"/>
  <c r="AP255" i="1"/>
  <c r="AQ255" i="1"/>
  <c r="AR255" i="1"/>
  <c r="AS255" i="1"/>
  <c r="AN256" i="1"/>
  <c r="AO256" i="1"/>
  <c r="AP256" i="1"/>
  <c r="AQ256" i="1"/>
  <c r="AR256" i="1"/>
  <c r="AS256" i="1"/>
  <c r="AN86" i="1"/>
  <c r="S247" i="1"/>
  <c r="S248" i="1"/>
  <c r="S249" i="1"/>
  <c r="S250" i="1"/>
  <c r="S251" i="1"/>
  <c r="S252" i="1"/>
  <c r="S253" i="1"/>
  <c r="S254" i="1"/>
  <c r="S255" i="1"/>
  <c r="S256" i="1"/>
  <c r="S87" i="1"/>
  <c r="S88" i="1"/>
  <c r="S89" i="1"/>
  <c r="S90" i="1"/>
  <c r="S91" i="1"/>
  <c r="S92" i="1"/>
  <c r="S93" i="1"/>
  <c r="S94" i="1"/>
  <c r="S95" i="1"/>
  <c r="S96" i="1"/>
  <c r="S97" i="1"/>
  <c r="S98" i="1"/>
  <c r="S99" i="1"/>
  <c r="S100" i="1"/>
  <c r="S101" i="1"/>
  <c r="S102" i="1"/>
  <c r="S103" i="1"/>
  <c r="S104" i="1"/>
  <c r="S105" i="1"/>
  <c r="S106" i="1"/>
  <c r="S107" i="1"/>
  <c r="S108" i="1"/>
  <c r="S109" i="1"/>
  <c r="S110" i="1"/>
  <c r="S111" i="1"/>
  <c r="S112" i="1"/>
  <c r="S113" i="1"/>
  <c r="S114" i="1"/>
  <c r="S115" i="1"/>
  <c r="S116" i="1"/>
  <c r="S117" i="1"/>
  <c r="S118" i="1"/>
  <c r="S119" i="1"/>
  <c r="S120" i="1"/>
  <c r="S121" i="1"/>
  <c r="S122" i="1"/>
  <c r="S123" i="1"/>
  <c r="S124" i="1"/>
  <c r="S125" i="1"/>
  <c r="S126" i="1"/>
  <c r="S127" i="1"/>
  <c r="S128" i="1"/>
  <c r="S129" i="1"/>
  <c r="S130" i="1"/>
  <c r="S131" i="1"/>
  <c r="S132" i="1"/>
  <c r="S133" i="1"/>
  <c r="S134" i="1"/>
  <c r="S135" i="1"/>
  <c r="S136" i="1"/>
  <c r="S137" i="1"/>
  <c r="S138" i="1"/>
  <c r="S139" i="1"/>
  <c r="S140" i="1"/>
  <c r="S141" i="1"/>
  <c r="S142" i="1"/>
  <c r="S143" i="1"/>
  <c r="S144" i="1"/>
  <c r="S145" i="1"/>
  <c r="S146" i="1"/>
  <c r="S147" i="1"/>
  <c r="S148" i="1"/>
  <c r="S149" i="1"/>
  <c r="S150" i="1"/>
  <c r="S151" i="1"/>
  <c r="S152" i="1"/>
  <c r="S153" i="1"/>
  <c r="S154" i="1"/>
  <c r="S155" i="1"/>
  <c r="S156" i="1"/>
  <c r="S157" i="1"/>
  <c r="S158" i="1"/>
  <c r="S159" i="1"/>
  <c r="S160" i="1"/>
  <c r="S161" i="1"/>
  <c r="S162" i="1"/>
  <c r="S163" i="1"/>
  <c r="S164" i="1"/>
  <c r="S165" i="1"/>
  <c r="S166" i="1"/>
  <c r="S167" i="1"/>
  <c r="S168" i="1"/>
  <c r="S169" i="1"/>
  <c r="S170" i="1"/>
  <c r="S171" i="1"/>
  <c r="S172" i="1"/>
  <c r="S173" i="1"/>
  <c r="S174" i="1"/>
  <c r="S175" i="1"/>
  <c r="S176" i="1"/>
  <c r="S177" i="1"/>
  <c r="S178" i="1"/>
  <c r="S179" i="1"/>
  <c r="S180" i="1"/>
  <c r="S181" i="1"/>
  <c r="S182" i="1"/>
  <c r="S183" i="1"/>
  <c r="S184" i="1"/>
  <c r="S185" i="1"/>
  <c r="S186" i="1"/>
  <c r="S187" i="1"/>
  <c r="S188" i="1"/>
  <c r="S189" i="1"/>
  <c r="S190" i="1"/>
  <c r="S191" i="1"/>
  <c r="S192" i="1"/>
  <c r="S193" i="1"/>
  <c r="S194" i="1"/>
  <c r="S195" i="1"/>
  <c r="S196" i="1"/>
  <c r="S197" i="1"/>
  <c r="S198" i="1"/>
  <c r="S199" i="1"/>
  <c r="S200" i="1"/>
  <c r="S201" i="1"/>
  <c r="S202" i="1"/>
  <c r="S203" i="1"/>
  <c r="S204" i="1"/>
  <c r="S205" i="1"/>
  <c r="S206" i="1"/>
  <c r="S207" i="1"/>
  <c r="S208" i="1"/>
  <c r="S209" i="1"/>
  <c r="S210" i="1"/>
  <c r="S211" i="1"/>
  <c r="S212" i="1"/>
  <c r="S213" i="1"/>
  <c r="S214" i="1"/>
  <c r="S215" i="1"/>
  <c r="S216" i="1"/>
  <c r="S217" i="1"/>
  <c r="S218" i="1"/>
  <c r="S219" i="1"/>
  <c r="S220" i="1"/>
  <c r="S221" i="1"/>
  <c r="S222" i="1"/>
  <c r="S223" i="1"/>
  <c r="S224" i="1"/>
  <c r="S225" i="1"/>
  <c r="S226" i="1"/>
  <c r="S227" i="1"/>
  <c r="S228" i="1"/>
  <c r="S229" i="1"/>
  <c r="S230" i="1"/>
  <c r="S231" i="1"/>
  <c r="S232" i="1"/>
  <c r="S233" i="1"/>
  <c r="S234" i="1"/>
  <c r="S235" i="1"/>
  <c r="S236" i="1"/>
  <c r="S237" i="1"/>
  <c r="S238" i="1"/>
  <c r="S239" i="1"/>
  <c r="S240" i="1"/>
  <c r="S241" i="1"/>
  <c r="S242" i="1"/>
  <c r="S243" i="1"/>
  <c r="S244" i="1"/>
  <c r="S245" i="1"/>
  <c r="S246" i="1"/>
  <c r="S86" i="1"/>
  <c r="R87" i="1"/>
  <c r="R88" i="1"/>
  <c r="R89" i="1"/>
  <c r="R90" i="1"/>
  <c r="R91" i="1"/>
  <c r="R92" i="1"/>
  <c r="R93" i="1"/>
  <c r="R94" i="1"/>
  <c r="R95" i="1"/>
  <c r="R96" i="1"/>
  <c r="R97" i="1"/>
  <c r="R98" i="1"/>
  <c r="R99" i="1"/>
  <c r="R100" i="1"/>
  <c r="R101" i="1"/>
  <c r="R102" i="1"/>
  <c r="R103" i="1"/>
  <c r="R104" i="1"/>
  <c r="R105" i="1"/>
  <c r="R106" i="1"/>
  <c r="R107" i="1"/>
  <c r="R108" i="1"/>
  <c r="R109" i="1"/>
  <c r="R110" i="1"/>
  <c r="R111" i="1"/>
  <c r="R112" i="1"/>
  <c r="R113" i="1"/>
  <c r="R114" i="1"/>
  <c r="R115" i="1"/>
  <c r="R116" i="1"/>
  <c r="R117" i="1"/>
  <c r="R118" i="1"/>
  <c r="R119" i="1"/>
  <c r="R120" i="1"/>
  <c r="R121" i="1"/>
  <c r="R122" i="1"/>
  <c r="R123" i="1"/>
  <c r="R124" i="1"/>
  <c r="R125" i="1"/>
  <c r="R126" i="1"/>
  <c r="R127" i="1"/>
  <c r="R128" i="1"/>
  <c r="R129" i="1"/>
  <c r="R130" i="1"/>
  <c r="R131" i="1"/>
  <c r="R132" i="1"/>
  <c r="R133" i="1"/>
  <c r="R134" i="1"/>
  <c r="R135" i="1"/>
  <c r="R136" i="1"/>
  <c r="R137" i="1"/>
  <c r="R138" i="1"/>
  <c r="R139" i="1"/>
  <c r="R140" i="1"/>
  <c r="R141" i="1"/>
  <c r="R142" i="1"/>
  <c r="R143" i="1"/>
  <c r="R144" i="1"/>
  <c r="R145" i="1"/>
  <c r="R146" i="1"/>
  <c r="R147" i="1"/>
  <c r="R148" i="1"/>
  <c r="R149" i="1"/>
  <c r="R150" i="1"/>
  <c r="R151" i="1"/>
  <c r="R152" i="1"/>
  <c r="R153" i="1"/>
  <c r="R154" i="1"/>
  <c r="R155" i="1"/>
  <c r="R156" i="1"/>
  <c r="R157" i="1"/>
  <c r="R158" i="1"/>
  <c r="R159" i="1"/>
  <c r="R160" i="1"/>
  <c r="R161" i="1"/>
  <c r="R162" i="1"/>
  <c r="R163" i="1"/>
  <c r="R164" i="1"/>
  <c r="R165" i="1"/>
  <c r="R166" i="1"/>
  <c r="R167" i="1"/>
  <c r="R168" i="1"/>
  <c r="R169" i="1"/>
  <c r="R170" i="1"/>
  <c r="R171" i="1"/>
  <c r="R172" i="1"/>
  <c r="R173" i="1"/>
  <c r="R174" i="1"/>
  <c r="R175" i="1"/>
  <c r="R176" i="1"/>
  <c r="R177" i="1"/>
  <c r="R178" i="1"/>
  <c r="R179" i="1"/>
  <c r="R180" i="1"/>
  <c r="R181" i="1"/>
  <c r="R182" i="1"/>
  <c r="R183" i="1"/>
  <c r="R184" i="1"/>
  <c r="R185" i="1"/>
  <c r="R186" i="1"/>
  <c r="R187" i="1"/>
  <c r="R188" i="1"/>
  <c r="R189" i="1"/>
  <c r="R190" i="1"/>
  <c r="R191" i="1"/>
  <c r="R192" i="1"/>
  <c r="R193" i="1"/>
  <c r="R194" i="1"/>
  <c r="R195" i="1"/>
  <c r="R196" i="1"/>
  <c r="R197" i="1"/>
  <c r="R198" i="1"/>
  <c r="R199" i="1"/>
  <c r="R200" i="1"/>
  <c r="R201" i="1"/>
  <c r="R202" i="1"/>
  <c r="R203" i="1"/>
  <c r="R204" i="1"/>
  <c r="R205" i="1"/>
  <c r="R206" i="1"/>
  <c r="R207" i="1"/>
  <c r="R208" i="1"/>
  <c r="R209" i="1"/>
  <c r="R210" i="1"/>
  <c r="R211" i="1"/>
  <c r="R212" i="1"/>
  <c r="R213" i="1"/>
  <c r="R214" i="1"/>
  <c r="R215" i="1"/>
  <c r="R216" i="1"/>
  <c r="R217" i="1"/>
  <c r="R218" i="1"/>
  <c r="R219" i="1"/>
  <c r="R220" i="1"/>
  <c r="R221" i="1"/>
  <c r="R222" i="1"/>
  <c r="R223" i="1"/>
  <c r="R224" i="1"/>
  <c r="R225" i="1"/>
  <c r="R226" i="1"/>
  <c r="R227" i="1"/>
  <c r="R228" i="1"/>
  <c r="R229" i="1"/>
  <c r="R230" i="1"/>
  <c r="R231" i="1"/>
  <c r="R232" i="1"/>
  <c r="R233" i="1"/>
  <c r="R234" i="1"/>
  <c r="R235" i="1"/>
  <c r="R236" i="1"/>
  <c r="R237" i="1"/>
  <c r="R238" i="1"/>
  <c r="R239" i="1"/>
  <c r="R240" i="1"/>
  <c r="R241" i="1"/>
  <c r="R242" i="1"/>
  <c r="R243" i="1"/>
  <c r="R244" i="1"/>
  <c r="R245" i="1"/>
  <c r="R246" i="1"/>
  <c r="R247" i="1"/>
  <c r="R248" i="1"/>
  <c r="R249" i="1"/>
  <c r="R250" i="1"/>
  <c r="R251" i="1"/>
  <c r="R252" i="1"/>
  <c r="R253" i="1"/>
  <c r="R254" i="1"/>
  <c r="R255" i="1"/>
  <c r="R256" i="1"/>
  <c r="R86" i="1"/>
  <c r="Q87" i="1"/>
  <c r="Q88" i="1"/>
  <c r="Q89" i="1"/>
  <c r="Q90" i="1"/>
  <c r="Q91" i="1"/>
  <c r="Q92" i="1"/>
  <c r="Q93" i="1"/>
  <c r="Q94" i="1"/>
  <c r="Q95" i="1"/>
  <c r="Q96" i="1"/>
  <c r="Q97" i="1"/>
  <c r="Q98" i="1"/>
  <c r="Q99" i="1"/>
  <c r="Q100" i="1"/>
  <c r="Q101" i="1"/>
  <c r="Q102" i="1"/>
  <c r="Q103" i="1"/>
  <c r="Q104" i="1"/>
  <c r="Q105" i="1"/>
  <c r="Q106" i="1"/>
  <c r="Q107" i="1"/>
  <c r="Q108" i="1"/>
  <c r="Q109" i="1"/>
  <c r="Q110" i="1"/>
  <c r="Q111" i="1"/>
  <c r="Q112"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Q205" i="1"/>
  <c r="Q206" i="1"/>
  <c r="Q207" i="1"/>
  <c r="Q208" i="1"/>
  <c r="Q209" i="1"/>
  <c r="Q210" i="1"/>
  <c r="Q211" i="1"/>
  <c r="Q212" i="1"/>
  <c r="Q213" i="1"/>
  <c r="Q214" i="1"/>
  <c r="Q215" i="1"/>
  <c r="Q216" i="1"/>
  <c r="Q217" i="1"/>
  <c r="Q218" i="1"/>
  <c r="Q219" i="1"/>
  <c r="Q220" i="1"/>
  <c r="Q221" i="1"/>
  <c r="Q222" i="1"/>
  <c r="Q223" i="1"/>
  <c r="Q224" i="1"/>
  <c r="Q225" i="1"/>
  <c r="Q226" i="1"/>
  <c r="Q227" i="1"/>
  <c r="Q228" i="1"/>
  <c r="Q229" i="1"/>
  <c r="Q230" i="1"/>
  <c r="Q231" i="1"/>
  <c r="Q232" i="1"/>
  <c r="Q233" i="1"/>
  <c r="Q234" i="1"/>
  <c r="Q235" i="1"/>
  <c r="Q236" i="1"/>
  <c r="Q237" i="1"/>
  <c r="Q238" i="1"/>
  <c r="Q239" i="1"/>
  <c r="Q240" i="1"/>
  <c r="Q241" i="1"/>
  <c r="Q242" i="1"/>
  <c r="Q243" i="1"/>
  <c r="Q244" i="1"/>
  <c r="Q245" i="1"/>
  <c r="Q246" i="1"/>
  <c r="Q247" i="1"/>
  <c r="Q248" i="1"/>
  <c r="Q249" i="1"/>
  <c r="Q250" i="1"/>
  <c r="Q251" i="1"/>
  <c r="Q252" i="1"/>
  <c r="Q253" i="1"/>
  <c r="Q254" i="1"/>
  <c r="Q255" i="1"/>
  <c r="Q256" i="1"/>
  <c r="Q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P119" i="1"/>
  <c r="P120" i="1"/>
  <c r="P121" i="1"/>
  <c r="P122" i="1"/>
  <c r="P123" i="1"/>
  <c r="P124" i="1"/>
  <c r="P125" i="1"/>
  <c r="P126" i="1"/>
  <c r="P127" i="1"/>
  <c r="P128" i="1"/>
  <c r="P129" i="1"/>
  <c r="P130" i="1"/>
  <c r="P131" i="1"/>
  <c r="P132" i="1"/>
  <c r="P133" i="1"/>
  <c r="P134" i="1"/>
  <c r="P135" i="1"/>
  <c r="P136" i="1"/>
  <c r="P137" i="1"/>
  <c r="P138" i="1"/>
  <c r="P139" i="1"/>
  <c r="P140" i="1"/>
  <c r="P141" i="1"/>
  <c r="P142" i="1"/>
  <c r="P143" i="1"/>
  <c r="P144" i="1"/>
  <c r="P145" i="1"/>
  <c r="P146" i="1"/>
  <c r="P147" i="1"/>
  <c r="P148" i="1"/>
  <c r="P149" i="1"/>
  <c r="P150" i="1"/>
  <c r="P151" i="1"/>
  <c r="P152" i="1"/>
  <c r="P153" i="1"/>
  <c r="P154" i="1"/>
  <c r="P155" i="1"/>
  <c r="P156" i="1"/>
  <c r="P157" i="1"/>
  <c r="P158" i="1"/>
  <c r="P159" i="1"/>
  <c r="P160" i="1"/>
  <c r="P161" i="1"/>
  <c r="P162" i="1"/>
  <c r="P163" i="1"/>
  <c r="P164" i="1"/>
  <c r="P165" i="1"/>
  <c r="P166" i="1"/>
  <c r="P167" i="1"/>
  <c r="P168" i="1"/>
  <c r="P169" i="1"/>
  <c r="P170" i="1"/>
  <c r="P171" i="1"/>
  <c r="P172" i="1"/>
  <c r="P173" i="1"/>
  <c r="P174" i="1"/>
  <c r="P175" i="1"/>
  <c r="P176" i="1"/>
  <c r="P177" i="1"/>
  <c r="P178" i="1"/>
  <c r="P179" i="1"/>
  <c r="P180" i="1"/>
  <c r="P181" i="1"/>
  <c r="P182" i="1"/>
  <c r="P183" i="1"/>
  <c r="P184" i="1"/>
  <c r="P185" i="1"/>
  <c r="P186" i="1"/>
  <c r="P187" i="1"/>
  <c r="P188" i="1"/>
  <c r="P189" i="1"/>
  <c r="P190" i="1"/>
  <c r="P191" i="1"/>
  <c r="P192" i="1"/>
  <c r="P193" i="1"/>
  <c r="P194" i="1"/>
  <c r="P195" i="1"/>
  <c r="P196" i="1"/>
  <c r="P197" i="1"/>
  <c r="P198" i="1"/>
  <c r="P199" i="1"/>
  <c r="P200" i="1"/>
  <c r="P201" i="1"/>
  <c r="P202" i="1"/>
  <c r="P203" i="1"/>
  <c r="P204" i="1"/>
  <c r="P205" i="1"/>
  <c r="P206" i="1"/>
  <c r="P207" i="1"/>
  <c r="P208" i="1"/>
  <c r="P209" i="1"/>
  <c r="P210" i="1"/>
  <c r="P211" i="1"/>
  <c r="P212" i="1"/>
  <c r="P213" i="1"/>
  <c r="P214" i="1"/>
  <c r="P215" i="1"/>
  <c r="P216" i="1"/>
  <c r="P217" i="1"/>
  <c r="P218" i="1"/>
  <c r="P219" i="1"/>
  <c r="P220" i="1"/>
  <c r="P221" i="1"/>
  <c r="P222" i="1"/>
  <c r="P223" i="1"/>
  <c r="P224" i="1"/>
  <c r="P225" i="1"/>
  <c r="P226" i="1"/>
  <c r="P227" i="1"/>
  <c r="P228" i="1"/>
  <c r="P229" i="1"/>
  <c r="P230" i="1"/>
  <c r="P231" i="1"/>
  <c r="P232" i="1"/>
  <c r="P233" i="1"/>
  <c r="P234" i="1"/>
  <c r="P235" i="1"/>
  <c r="P236" i="1"/>
  <c r="P237" i="1"/>
  <c r="P238" i="1"/>
  <c r="P239" i="1"/>
  <c r="P240" i="1"/>
  <c r="P241" i="1"/>
  <c r="P242" i="1"/>
  <c r="P243" i="1"/>
  <c r="P244" i="1"/>
  <c r="P245" i="1"/>
  <c r="P246" i="1"/>
  <c r="P247" i="1"/>
  <c r="P248" i="1"/>
  <c r="P249" i="1"/>
  <c r="P250" i="1"/>
  <c r="P251" i="1"/>
  <c r="P252" i="1"/>
  <c r="P253" i="1"/>
  <c r="P254" i="1"/>
  <c r="P255" i="1"/>
  <c r="P256" i="1"/>
  <c r="P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4" i="1"/>
  <c r="M165" i="1"/>
  <c r="M166" i="1"/>
  <c r="M167" i="1"/>
  <c r="M168" i="1"/>
  <c r="M169" i="1"/>
  <c r="M170" i="1"/>
  <c r="M171" i="1"/>
  <c r="M172" i="1"/>
  <c r="M173" i="1"/>
  <c r="M174" i="1"/>
  <c r="M175" i="1"/>
  <c r="M176" i="1"/>
  <c r="M177" i="1"/>
  <c r="M178" i="1"/>
  <c r="M179" i="1"/>
  <c r="M180" i="1"/>
  <c r="M181" i="1"/>
  <c r="M182" i="1"/>
  <c r="M183" i="1"/>
  <c r="M184" i="1"/>
  <c r="M185" i="1"/>
  <c r="M186" i="1"/>
  <c r="M187" i="1"/>
  <c r="M188" i="1"/>
  <c r="M189" i="1"/>
  <c r="M190" i="1"/>
  <c r="M191" i="1"/>
  <c r="M192" i="1"/>
  <c r="M193" i="1"/>
  <c r="M194" i="1"/>
  <c r="M195" i="1"/>
  <c r="M196" i="1"/>
  <c r="M197" i="1"/>
  <c r="M198" i="1"/>
  <c r="M199" i="1"/>
  <c r="M200" i="1"/>
  <c r="M201" i="1"/>
  <c r="M202" i="1"/>
  <c r="M203" i="1"/>
  <c r="M204" i="1"/>
  <c r="M205" i="1"/>
  <c r="M206" i="1"/>
  <c r="M207" i="1"/>
  <c r="M208" i="1"/>
  <c r="M209" i="1"/>
  <c r="M210" i="1"/>
  <c r="M211" i="1"/>
  <c r="M212" i="1"/>
  <c r="M213" i="1"/>
  <c r="M214" i="1"/>
  <c r="M215" i="1"/>
  <c r="M216" i="1"/>
  <c r="M217" i="1"/>
  <c r="M218" i="1"/>
  <c r="M219" i="1"/>
  <c r="M220" i="1"/>
  <c r="M221" i="1"/>
  <c r="M222" i="1"/>
  <c r="M223" i="1"/>
  <c r="M224" i="1"/>
  <c r="M225" i="1"/>
  <c r="M226" i="1"/>
  <c r="M227" i="1"/>
  <c r="M228" i="1"/>
  <c r="M229" i="1"/>
  <c r="M230" i="1"/>
  <c r="M231" i="1"/>
  <c r="M232" i="1"/>
  <c r="M233" i="1"/>
  <c r="M234" i="1"/>
  <c r="M235" i="1"/>
  <c r="M236" i="1"/>
  <c r="M237" i="1"/>
  <c r="M238" i="1"/>
  <c r="M239" i="1"/>
  <c r="M240" i="1"/>
  <c r="M241" i="1"/>
  <c r="M242" i="1"/>
  <c r="M243" i="1"/>
  <c r="M244" i="1"/>
  <c r="M245" i="1"/>
  <c r="M246" i="1"/>
  <c r="M247" i="1"/>
  <c r="M248" i="1"/>
  <c r="M249" i="1"/>
  <c r="M250" i="1"/>
  <c r="M251" i="1"/>
  <c r="M252" i="1"/>
  <c r="M253" i="1"/>
  <c r="M254" i="1"/>
  <c r="M255" i="1"/>
  <c r="M256" i="1"/>
  <c r="M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36" i="1"/>
  <c r="L137" i="1"/>
  <c r="L138" i="1"/>
  <c r="L139" i="1"/>
  <c r="L140" i="1"/>
  <c r="L141" i="1"/>
  <c r="L142" i="1"/>
  <c r="L143" i="1"/>
  <c r="L144" i="1"/>
  <c r="L145" i="1"/>
  <c r="L146" i="1"/>
  <c r="L147" i="1"/>
  <c r="L148" i="1"/>
  <c r="L149" i="1"/>
  <c r="L150" i="1"/>
  <c r="L151" i="1"/>
  <c r="L152" i="1"/>
  <c r="L153" i="1"/>
  <c r="L154" i="1"/>
  <c r="L155" i="1"/>
  <c r="L156" i="1"/>
  <c r="L157" i="1"/>
  <c r="L158" i="1"/>
  <c r="L159" i="1"/>
  <c r="L160" i="1"/>
  <c r="L161" i="1"/>
  <c r="L162" i="1"/>
  <c r="L163" i="1"/>
  <c r="L164" i="1"/>
  <c r="L165" i="1"/>
  <c r="L166" i="1"/>
  <c r="L167" i="1"/>
  <c r="L168" i="1"/>
  <c r="L169" i="1"/>
  <c r="L170" i="1"/>
  <c r="L171" i="1"/>
  <c r="L172" i="1"/>
  <c r="L173" i="1"/>
  <c r="L174" i="1"/>
  <c r="L175" i="1"/>
  <c r="L176" i="1"/>
  <c r="L177" i="1"/>
  <c r="L178" i="1"/>
  <c r="L179" i="1"/>
  <c r="L180" i="1"/>
  <c r="L181" i="1"/>
  <c r="L182" i="1"/>
  <c r="L183" i="1"/>
  <c r="L184" i="1"/>
  <c r="L185" i="1"/>
  <c r="L186" i="1"/>
  <c r="L187" i="1"/>
  <c r="L188" i="1"/>
  <c r="L189" i="1"/>
  <c r="L190" i="1"/>
  <c r="L191" i="1"/>
  <c r="L192" i="1"/>
  <c r="L193" i="1"/>
  <c r="L194" i="1"/>
  <c r="L195" i="1"/>
  <c r="L196" i="1"/>
  <c r="L197" i="1"/>
  <c r="L198" i="1"/>
  <c r="L199" i="1"/>
  <c r="L200" i="1"/>
  <c r="L201" i="1"/>
  <c r="L202" i="1"/>
  <c r="L203" i="1"/>
  <c r="L204" i="1"/>
  <c r="L205" i="1"/>
  <c r="L206" i="1"/>
  <c r="L207" i="1"/>
  <c r="L208" i="1"/>
  <c r="L209" i="1"/>
  <c r="L210" i="1"/>
  <c r="L211" i="1"/>
  <c r="L212" i="1"/>
  <c r="L213" i="1"/>
  <c r="L214" i="1"/>
  <c r="L215" i="1"/>
  <c r="L216" i="1"/>
  <c r="L217" i="1"/>
  <c r="L218" i="1"/>
  <c r="L219" i="1"/>
  <c r="L220" i="1"/>
  <c r="L221" i="1"/>
  <c r="L222" i="1"/>
  <c r="L223" i="1"/>
  <c r="L224" i="1"/>
  <c r="L225" i="1"/>
  <c r="L226" i="1"/>
  <c r="L227" i="1"/>
  <c r="L228" i="1"/>
  <c r="L229" i="1"/>
  <c r="L230" i="1"/>
  <c r="L231" i="1"/>
  <c r="L232" i="1"/>
  <c r="L233" i="1"/>
  <c r="L234" i="1"/>
  <c r="L235" i="1"/>
  <c r="L236" i="1"/>
  <c r="L237" i="1"/>
  <c r="L238" i="1"/>
  <c r="L239" i="1"/>
  <c r="L240" i="1"/>
  <c r="L241" i="1"/>
  <c r="L242" i="1"/>
  <c r="L243" i="1"/>
  <c r="L244" i="1"/>
  <c r="L245" i="1"/>
  <c r="L246" i="1"/>
  <c r="L247" i="1"/>
  <c r="L248" i="1"/>
  <c r="L249" i="1"/>
  <c r="L250" i="1"/>
  <c r="L251" i="1"/>
  <c r="L252" i="1"/>
  <c r="L253" i="1"/>
  <c r="L254" i="1"/>
  <c r="L255" i="1"/>
  <c r="L256" i="1"/>
  <c r="L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I236" i="1"/>
  <c r="I237" i="1"/>
  <c r="I238" i="1"/>
  <c r="I239" i="1"/>
  <c r="I240" i="1"/>
  <c r="I241" i="1"/>
  <c r="I242" i="1"/>
  <c r="I243" i="1"/>
  <c r="I244" i="1"/>
  <c r="I245" i="1"/>
  <c r="I246" i="1"/>
  <c r="I247" i="1"/>
  <c r="I248" i="1"/>
  <c r="I249" i="1"/>
  <c r="I250" i="1"/>
  <c r="I251" i="1"/>
  <c r="I252" i="1"/>
  <c r="I253" i="1"/>
  <c r="I254" i="1"/>
  <c r="I255" i="1"/>
  <c r="I256" i="1"/>
  <c r="I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244" i="1"/>
  <c r="E245" i="1"/>
  <c r="E246" i="1"/>
  <c r="E247" i="1"/>
  <c r="E248" i="1"/>
  <c r="E249" i="1"/>
  <c r="E250" i="1"/>
  <c r="E251" i="1"/>
  <c r="E252" i="1"/>
  <c r="E253" i="1"/>
  <c r="E254" i="1"/>
  <c r="E255" i="1"/>
  <c r="E256" i="1"/>
  <c r="E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86" i="1"/>
  <c r="A88" i="1"/>
  <c r="A89" i="1"/>
  <c r="A90" i="1" s="1"/>
  <c r="A91" i="1" s="1"/>
  <c r="A92" i="1" s="1"/>
  <c r="A93" i="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87" i="1"/>
  <c r="B87" i="1"/>
  <c r="C87" i="1"/>
  <c r="C86" i="1"/>
  <c r="AD105" i="1" l="1"/>
  <c r="AD106" i="1" s="1"/>
  <c r="AD107" i="1" s="1"/>
  <c r="AD108" i="1" s="1"/>
  <c r="AD109" i="1" s="1"/>
  <c r="AD110" i="1" s="1"/>
  <c r="AD111" i="1" s="1"/>
  <c r="AD112" i="1" s="1"/>
  <c r="AD113" i="1" s="1"/>
  <c r="AD114" i="1" s="1"/>
  <c r="AD115" i="1" s="1"/>
  <c r="AD116" i="1" s="1"/>
  <c r="AD117" i="1" s="1"/>
  <c r="AD118" i="1" s="1"/>
  <c r="AD119" i="1" s="1"/>
  <c r="AD120" i="1" s="1"/>
  <c r="AD121" i="1" s="1"/>
  <c r="AD122" i="1" s="1"/>
  <c r="AD123" i="1" s="1"/>
  <c r="AD124" i="1" s="1"/>
  <c r="AD125" i="1" s="1"/>
  <c r="AD126" i="1" s="1"/>
  <c r="AD127" i="1" s="1"/>
  <c r="AD128" i="1" s="1"/>
  <c r="AD129" i="1" s="1"/>
  <c r="AD130" i="1" s="1"/>
  <c r="AD131" i="1" s="1"/>
  <c r="AD132" i="1" s="1"/>
  <c r="AD133" i="1" s="1"/>
  <c r="AD134" i="1" s="1"/>
  <c r="AD135" i="1" s="1"/>
  <c r="AD136" i="1" s="1"/>
  <c r="AD137" i="1" s="1"/>
  <c r="AD138" i="1" s="1"/>
  <c r="AD139" i="1" s="1"/>
  <c r="AD140" i="1" s="1"/>
  <c r="AD141" i="1" s="1"/>
  <c r="AD142" i="1" s="1"/>
  <c r="AD143" i="1" s="1"/>
  <c r="AD144" i="1" s="1"/>
  <c r="AD145" i="1" s="1"/>
  <c r="AD146" i="1" s="1"/>
  <c r="AD147" i="1" s="1"/>
  <c r="AD148" i="1" s="1"/>
  <c r="AD149" i="1" s="1"/>
  <c r="AD150" i="1" s="1"/>
  <c r="AD151" i="1" s="1"/>
  <c r="AD152" i="1" s="1"/>
  <c r="AD153" i="1" s="1"/>
  <c r="AD154" i="1" s="1"/>
  <c r="AD155" i="1" s="1"/>
  <c r="AD156" i="1" s="1"/>
  <c r="AD157" i="1" s="1"/>
  <c r="AD158" i="1" s="1"/>
  <c r="AD159" i="1" s="1"/>
  <c r="AD160" i="1" s="1"/>
  <c r="AD161" i="1" s="1"/>
  <c r="AD162" i="1" s="1"/>
  <c r="AD163" i="1" s="1"/>
  <c r="AD164" i="1" s="1"/>
  <c r="AD165" i="1" s="1"/>
  <c r="AD166" i="1" s="1"/>
  <c r="AD167" i="1" s="1"/>
  <c r="AD168" i="1" s="1"/>
  <c r="AD169" i="1" s="1"/>
  <c r="AD170" i="1" s="1"/>
  <c r="AD171" i="1" s="1"/>
  <c r="AD172" i="1" s="1"/>
  <c r="AD173" i="1" s="1"/>
  <c r="AD174" i="1" s="1"/>
  <c r="AD175" i="1" s="1"/>
  <c r="AD176" i="1" s="1"/>
  <c r="AD177" i="1" s="1"/>
  <c r="AD178" i="1" s="1"/>
  <c r="AD179" i="1" s="1"/>
  <c r="AD180" i="1" s="1"/>
  <c r="AD181" i="1" s="1"/>
  <c r="AD182" i="1" s="1"/>
  <c r="AD183" i="1" s="1"/>
  <c r="AD184" i="1" s="1"/>
  <c r="AD185" i="1" s="1"/>
  <c r="H80" i="1"/>
  <c r="H79" i="1"/>
  <c r="H78" i="1"/>
  <c r="H81" i="1"/>
  <c r="C81" i="1"/>
  <c r="C80" i="1"/>
  <c r="C79" i="1"/>
  <c r="C78" i="1"/>
  <c r="C74" i="1"/>
  <c r="C75" i="1" s="1"/>
  <c r="AT86" i="1" l="1"/>
  <c r="AF86" i="1"/>
  <c r="AE86" i="1"/>
  <c r="AE87" i="1" l="1"/>
  <c r="AT87" i="1"/>
  <c r="AF87" i="1"/>
  <c r="J86" i="1"/>
  <c r="F86" i="1"/>
  <c r="K86" i="1"/>
  <c r="G86" i="1"/>
  <c r="B88" i="1" l="1"/>
  <c r="C88" i="1"/>
  <c r="AE88" i="1"/>
  <c r="AT88" i="1"/>
  <c r="AF88" i="1"/>
  <c r="F87" i="1"/>
  <c r="K87" i="1"/>
  <c r="G87" i="1"/>
  <c r="J87" i="1"/>
  <c r="AP86" i="1" l="1"/>
  <c r="AO86" i="1"/>
  <c r="B89" i="1"/>
  <c r="C89" i="1"/>
  <c r="AT89" i="1"/>
  <c r="AE89" i="1"/>
  <c r="AF89" i="1"/>
  <c r="F88" i="1"/>
  <c r="K88" i="1"/>
  <c r="C90" i="1"/>
  <c r="G88" i="1"/>
  <c r="J88" i="1"/>
  <c r="AO87" i="1" l="1"/>
  <c r="AP87" i="1"/>
  <c r="AQ86" i="1"/>
  <c r="AR86" i="1"/>
  <c r="B90" i="1"/>
  <c r="AT90" i="1"/>
  <c r="AE90" i="1"/>
  <c r="AF90" i="1"/>
  <c r="J89" i="1"/>
  <c r="F89" i="1"/>
  <c r="K89" i="1"/>
  <c r="C91" i="1"/>
  <c r="G89" i="1"/>
  <c r="AS86" i="1" l="1"/>
  <c r="AP88" i="1"/>
  <c r="AO88" i="1"/>
  <c r="AQ87" i="1"/>
  <c r="AS87" i="1" s="1"/>
  <c r="AR87" i="1"/>
  <c r="B91" i="1"/>
  <c r="AE91" i="1"/>
  <c r="AF91" i="1"/>
  <c r="AT91" i="1"/>
  <c r="K90" i="1"/>
  <c r="F90" i="1"/>
  <c r="C92" i="1"/>
  <c r="J90" i="1"/>
  <c r="G90" i="1"/>
  <c r="AR88" i="1" l="1"/>
  <c r="AQ88" i="1"/>
  <c r="AO89" i="1"/>
  <c r="AP89" i="1"/>
  <c r="B92" i="1"/>
  <c r="B93" i="1" s="1"/>
  <c r="AE92" i="1"/>
  <c r="AT92" i="1"/>
  <c r="AF92" i="1"/>
  <c r="K91" i="1"/>
  <c r="G91" i="1"/>
  <c r="C93" i="1"/>
  <c r="F91" i="1"/>
  <c r="J91" i="1"/>
  <c r="AS88" i="1" l="1"/>
  <c r="AP90" i="1"/>
  <c r="AO90" i="1"/>
  <c r="AQ89" i="1"/>
  <c r="AR89" i="1"/>
  <c r="AT93" i="1"/>
  <c r="AE93" i="1"/>
  <c r="AF93" i="1"/>
  <c r="G92" i="1"/>
  <c r="K92" i="1"/>
  <c r="C94" i="1"/>
  <c r="J92" i="1"/>
  <c r="F92" i="1"/>
  <c r="AS89" i="1" l="1"/>
  <c r="AR90" i="1"/>
  <c r="AQ90" i="1"/>
  <c r="AO91" i="1"/>
  <c r="AP91" i="1"/>
  <c r="B94" i="1"/>
  <c r="B95" i="1" s="1"/>
  <c r="AT94" i="1"/>
  <c r="AE94" i="1"/>
  <c r="AF94" i="1"/>
  <c r="J93" i="1"/>
  <c r="F93" i="1"/>
  <c r="K93" i="1"/>
  <c r="C95" i="1"/>
  <c r="G93" i="1"/>
  <c r="AS90" i="1" l="1"/>
  <c r="AQ91" i="1"/>
  <c r="AR91" i="1"/>
  <c r="AP92" i="1"/>
  <c r="AO92" i="1"/>
  <c r="AE95" i="1"/>
  <c r="AF95" i="1"/>
  <c r="AT95" i="1"/>
  <c r="K94" i="1"/>
  <c r="F94" i="1"/>
  <c r="G94" i="1"/>
  <c r="C96" i="1"/>
  <c r="J94" i="1"/>
  <c r="AS91" i="1" l="1"/>
  <c r="AR92" i="1"/>
  <c r="AQ92" i="1"/>
  <c r="AO93" i="1"/>
  <c r="AP93" i="1"/>
  <c r="B96" i="1"/>
  <c r="AE96" i="1"/>
  <c r="AT96" i="1"/>
  <c r="AF96" i="1"/>
  <c r="J95" i="1"/>
  <c r="F95" i="1"/>
  <c r="G95" i="1"/>
  <c r="C97" i="1"/>
  <c r="K95" i="1"/>
  <c r="AS92" i="1" l="1"/>
  <c r="AP94" i="1"/>
  <c r="AO94" i="1"/>
  <c r="AQ93" i="1"/>
  <c r="AR93" i="1"/>
  <c r="B97" i="1"/>
  <c r="AT97" i="1"/>
  <c r="AE97" i="1"/>
  <c r="AF97" i="1"/>
  <c r="K96" i="1"/>
  <c r="G96" i="1"/>
  <c r="F96" i="1"/>
  <c r="C98" i="1"/>
  <c r="J96" i="1"/>
  <c r="AS93" i="1" l="1"/>
  <c r="AR94" i="1"/>
  <c r="AQ94" i="1"/>
  <c r="AS94" i="1" s="1"/>
  <c r="AO95" i="1"/>
  <c r="AP95" i="1"/>
  <c r="B98" i="1"/>
  <c r="AT98" i="1"/>
  <c r="AE98" i="1"/>
  <c r="AF98" i="1"/>
  <c r="J97" i="1"/>
  <c r="F97" i="1"/>
  <c r="G97" i="1"/>
  <c r="C99" i="1"/>
  <c r="K97" i="1"/>
  <c r="AQ95" i="1" l="1"/>
  <c r="AS95" i="1" s="1"/>
  <c r="AR95" i="1"/>
  <c r="AP96" i="1"/>
  <c r="AO96" i="1"/>
  <c r="K98" i="1"/>
  <c r="B99" i="1"/>
  <c r="AE99" i="1"/>
  <c r="AT99" i="1"/>
  <c r="AF99" i="1"/>
  <c r="F98" i="1"/>
  <c r="G98" i="1"/>
  <c r="C100" i="1"/>
  <c r="J98" i="1"/>
  <c r="AO97" i="1" l="1"/>
  <c r="AP97" i="1"/>
  <c r="AR96" i="1"/>
  <c r="AS96" i="1" s="1"/>
  <c r="AQ96" i="1"/>
  <c r="B100" i="1"/>
  <c r="AE100" i="1"/>
  <c r="AT100" i="1"/>
  <c r="AF100" i="1"/>
  <c r="J99" i="1"/>
  <c r="F99" i="1"/>
  <c r="G99" i="1"/>
  <c r="C101" i="1"/>
  <c r="K99" i="1"/>
  <c r="AP98" i="1" l="1"/>
  <c r="AO98" i="1"/>
  <c r="AQ97" i="1"/>
  <c r="AS97" i="1" s="1"/>
  <c r="AR97" i="1"/>
  <c r="AR98" i="1"/>
  <c r="AQ98" i="1"/>
  <c r="B101" i="1"/>
  <c r="AT101" i="1"/>
  <c r="AE101" i="1"/>
  <c r="AF101" i="1"/>
  <c r="K100" i="1"/>
  <c r="G100" i="1"/>
  <c r="F100" i="1"/>
  <c r="C102" i="1"/>
  <c r="J100" i="1"/>
  <c r="AS98" i="1" l="1"/>
  <c r="AO99" i="1"/>
  <c r="AP99" i="1"/>
  <c r="B102" i="1"/>
  <c r="B103" i="1" s="1"/>
  <c r="AT102" i="1"/>
  <c r="AE102" i="1"/>
  <c r="AF102" i="1"/>
  <c r="J101" i="1"/>
  <c r="F101" i="1"/>
  <c r="G101" i="1"/>
  <c r="C103" i="1"/>
  <c r="K101" i="1"/>
  <c r="AQ99" i="1" l="1"/>
  <c r="AS99" i="1" s="1"/>
  <c r="AR99" i="1"/>
  <c r="AP100" i="1"/>
  <c r="AO100" i="1"/>
  <c r="K102" i="1"/>
  <c r="AE103" i="1"/>
  <c r="AT103" i="1"/>
  <c r="AF103" i="1"/>
  <c r="F102" i="1"/>
  <c r="G102" i="1"/>
  <c r="C104" i="1"/>
  <c r="J102" i="1"/>
  <c r="AO101" i="1" l="1"/>
  <c r="AP101" i="1"/>
  <c r="AR100" i="1"/>
  <c r="AQ100" i="1"/>
  <c r="B104" i="1"/>
  <c r="AE104" i="1"/>
  <c r="AT104" i="1"/>
  <c r="AF104" i="1"/>
  <c r="J103" i="1"/>
  <c r="F103" i="1"/>
  <c r="G103" i="1"/>
  <c r="C105" i="1"/>
  <c r="K103" i="1"/>
  <c r="AS100" i="1" l="1"/>
  <c r="AP102" i="1"/>
  <c r="AO102" i="1"/>
  <c r="AQ101" i="1"/>
  <c r="AR101" i="1"/>
  <c r="B105" i="1"/>
  <c r="AT105" i="1"/>
  <c r="AE105" i="1"/>
  <c r="AF105" i="1"/>
  <c r="G104" i="1"/>
  <c r="K104" i="1"/>
  <c r="F104" i="1"/>
  <c r="C106" i="1"/>
  <c r="J104" i="1"/>
  <c r="AS101" i="1" l="1"/>
  <c r="AO103" i="1"/>
  <c r="AP103" i="1"/>
  <c r="AR102" i="1"/>
  <c r="AQ102" i="1"/>
  <c r="AS102" i="1" s="1"/>
  <c r="B106" i="1"/>
  <c r="B107" i="1" s="1"/>
  <c r="AT106" i="1"/>
  <c r="AE106" i="1"/>
  <c r="AF106" i="1"/>
  <c r="J105" i="1"/>
  <c r="F105" i="1"/>
  <c r="G105" i="1"/>
  <c r="C107" i="1"/>
  <c r="K105" i="1"/>
  <c r="AP104" i="1" l="1"/>
  <c r="AO104" i="1"/>
  <c r="AQ103" i="1"/>
  <c r="AS103" i="1" s="1"/>
  <c r="AR103" i="1"/>
  <c r="AE107" i="1"/>
  <c r="AF107" i="1"/>
  <c r="AT107" i="1"/>
  <c r="K106" i="1"/>
  <c r="F106" i="1"/>
  <c r="G106" i="1"/>
  <c r="C108" i="1"/>
  <c r="J106" i="1"/>
  <c r="B86" i="1"/>
  <c r="AR104" i="1" l="1"/>
  <c r="AS104" i="1" s="1"/>
  <c r="AQ104" i="1"/>
  <c r="AO105" i="1"/>
  <c r="AP105" i="1"/>
  <c r="B108" i="1"/>
  <c r="B109" i="1" s="1"/>
  <c r="AE108" i="1"/>
  <c r="AT108" i="1"/>
  <c r="AF108" i="1"/>
  <c r="O86" i="1"/>
  <c r="AM86" i="1"/>
  <c r="U86" i="1"/>
  <c r="J107" i="1"/>
  <c r="F107" i="1"/>
  <c r="G107" i="1"/>
  <c r="C109" i="1"/>
  <c r="K107" i="1"/>
  <c r="AP106" i="1" l="1"/>
  <c r="AO106" i="1"/>
  <c r="AQ105" i="1"/>
  <c r="AS105" i="1" s="1"/>
  <c r="AR105" i="1"/>
  <c r="AT109" i="1"/>
  <c r="AE109" i="1"/>
  <c r="AF109" i="1"/>
  <c r="U87" i="1"/>
  <c r="O87" i="1"/>
  <c r="AM87" i="1"/>
  <c r="J108" i="1"/>
  <c r="G108" i="1"/>
  <c r="F108" i="1"/>
  <c r="C110" i="1"/>
  <c r="K108" i="1"/>
  <c r="AO107" i="1" l="1"/>
  <c r="AP107" i="1"/>
  <c r="AR106" i="1"/>
  <c r="AS106" i="1" s="1"/>
  <c r="AQ106" i="1"/>
  <c r="B110" i="1"/>
  <c r="B111" i="1" s="1"/>
  <c r="AT110" i="1"/>
  <c r="AE110" i="1"/>
  <c r="AF110" i="1"/>
  <c r="J109" i="1"/>
  <c r="O88" i="1"/>
  <c r="U88" i="1"/>
  <c r="AM88" i="1"/>
  <c r="F109" i="1"/>
  <c r="G109" i="1"/>
  <c r="C111" i="1"/>
  <c r="K109" i="1"/>
  <c r="AP108" i="1" l="1"/>
  <c r="AO108" i="1"/>
  <c r="AQ107" i="1"/>
  <c r="AS107" i="1" s="1"/>
  <c r="AR107" i="1"/>
  <c r="AE111" i="1"/>
  <c r="AF111" i="1"/>
  <c r="AT111" i="1"/>
  <c r="K110" i="1"/>
  <c r="U89" i="1"/>
  <c r="AM89" i="1"/>
  <c r="O89" i="1"/>
  <c r="F110" i="1"/>
  <c r="G110" i="1"/>
  <c r="C112" i="1"/>
  <c r="J110" i="1"/>
  <c r="AR108" i="1" l="1"/>
  <c r="AQ108" i="1"/>
  <c r="AS108" i="1" s="1"/>
  <c r="AO109" i="1"/>
  <c r="AP109" i="1"/>
  <c r="B112" i="1"/>
  <c r="AE112" i="1"/>
  <c r="AT112" i="1"/>
  <c r="AF112" i="1"/>
  <c r="AM90" i="1"/>
  <c r="O90" i="1"/>
  <c r="U90" i="1"/>
  <c r="K111" i="1"/>
  <c r="G111" i="1"/>
  <c r="J111" i="1"/>
  <c r="C113" i="1"/>
  <c r="F111" i="1"/>
  <c r="AQ109" i="1" l="1"/>
  <c r="AS109" i="1" s="1"/>
  <c r="AR109" i="1"/>
  <c r="AP110" i="1"/>
  <c r="AO110" i="1"/>
  <c r="AR110" i="1"/>
  <c r="AQ110" i="1"/>
  <c r="B113" i="1"/>
  <c r="AT113" i="1"/>
  <c r="AE113" i="1"/>
  <c r="AF113" i="1"/>
  <c r="AM91" i="1"/>
  <c r="O91" i="1"/>
  <c r="U91" i="1"/>
  <c r="G112" i="1"/>
  <c r="J112" i="1"/>
  <c r="F112" i="1"/>
  <c r="C114" i="1"/>
  <c r="K112" i="1"/>
  <c r="AS110" i="1" l="1"/>
  <c r="AO111" i="1"/>
  <c r="AP111" i="1"/>
  <c r="B114" i="1"/>
  <c r="AT114" i="1"/>
  <c r="AE114" i="1"/>
  <c r="AF114" i="1"/>
  <c r="J113" i="1"/>
  <c r="O92" i="1"/>
  <c r="U92" i="1"/>
  <c r="AM92" i="1"/>
  <c r="G113" i="1"/>
  <c r="K113" i="1"/>
  <c r="C115" i="1"/>
  <c r="F113" i="1"/>
  <c r="AP112" i="1" l="1"/>
  <c r="AO112" i="1"/>
  <c r="AQ111" i="1"/>
  <c r="AS111" i="1" s="1"/>
  <c r="AR111" i="1"/>
  <c r="B115" i="1"/>
  <c r="B116" i="1" s="1"/>
  <c r="AE115" i="1"/>
  <c r="AT115" i="1"/>
  <c r="AF115" i="1"/>
  <c r="K114" i="1"/>
  <c r="U93" i="1"/>
  <c r="AM93" i="1"/>
  <c r="O93" i="1"/>
  <c r="F114" i="1"/>
  <c r="G114" i="1"/>
  <c r="C116" i="1"/>
  <c r="J114" i="1"/>
  <c r="AO113" i="1" l="1"/>
  <c r="AP113" i="1"/>
  <c r="AR112" i="1"/>
  <c r="AQ112" i="1"/>
  <c r="AE116" i="1"/>
  <c r="AT116" i="1"/>
  <c r="AF116" i="1"/>
  <c r="AM94" i="1"/>
  <c r="O94" i="1"/>
  <c r="U94" i="1"/>
  <c r="K115" i="1"/>
  <c r="G115" i="1"/>
  <c r="J115" i="1"/>
  <c r="C117" i="1"/>
  <c r="F115" i="1"/>
  <c r="AS112" i="1" l="1"/>
  <c r="AQ113" i="1"/>
  <c r="AR113" i="1"/>
  <c r="AP114" i="1"/>
  <c r="AO114" i="1"/>
  <c r="B117" i="1"/>
  <c r="AT117" i="1"/>
  <c r="AE117" i="1"/>
  <c r="AF117" i="1"/>
  <c r="O95" i="1"/>
  <c r="U95" i="1"/>
  <c r="AM95" i="1"/>
  <c r="G116" i="1"/>
  <c r="J116" i="1"/>
  <c r="F116" i="1"/>
  <c r="C118" i="1"/>
  <c r="K116" i="1"/>
  <c r="AS113" i="1" l="1"/>
  <c r="AR114" i="1"/>
  <c r="AQ114" i="1"/>
  <c r="AS114" i="1" s="1"/>
  <c r="AO115" i="1"/>
  <c r="AP115" i="1"/>
  <c r="B118" i="1"/>
  <c r="AT118" i="1"/>
  <c r="AE118" i="1"/>
  <c r="AF118" i="1"/>
  <c r="J117" i="1"/>
  <c r="O96" i="1"/>
  <c r="U96" i="1"/>
  <c r="AM96" i="1"/>
  <c r="F117" i="1"/>
  <c r="G117" i="1"/>
  <c r="C119" i="1"/>
  <c r="K117" i="1"/>
  <c r="AP116" i="1" l="1"/>
  <c r="AO116" i="1"/>
  <c r="AQ115" i="1"/>
  <c r="AS115" i="1" s="1"/>
  <c r="AR115" i="1"/>
  <c r="B119" i="1"/>
  <c r="AE119" i="1"/>
  <c r="AT119" i="1"/>
  <c r="AF119" i="1"/>
  <c r="K118" i="1"/>
  <c r="U97" i="1"/>
  <c r="AM97" i="1"/>
  <c r="O97" i="1"/>
  <c r="F118" i="1"/>
  <c r="G118" i="1"/>
  <c r="C120" i="1"/>
  <c r="J118" i="1"/>
  <c r="AR116" i="1" l="1"/>
  <c r="AQ116" i="1"/>
  <c r="AS116" i="1" s="1"/>
  <c r="AO117" i="1"/>
  <c r="AP117" i="1"/>
  <c r="B120" i="1"/>
  <c r="AE120" i="1"/>
  <c r="AT120" i="1"/>
  <c r="AF120" i="1"/>
  <c r="AM98" i="1"/>
  <c r="O98" i="1"/>
  <c r="U98" i="1"/>
  <c r="F119" i="1"/>
  <c r="J119" i="1"/>
  <c r="G119" i="1"/>
  <c r="C121" i="1"/>
  <c r="K119" i="1"/>
  <c r="AP118" i="1" l="1"/>
  <c r="AO118" i="1"/>
  <c r="AQ117" i="1"/>
  <c r="AS117" i="1" s="1"/>
  <c r="AR117" i="1"/>
  <c r="B121" i="1"/>
  <c r="B122" i="1" s="1"/>
  <c r="AT121" i="1"/>
  <c r="AE121" i="1"/>
  <c r="AF121" i="1"/>
  <c r="AM99" i="1"/>
  <c r="O99" i="1"/>
  <c r="U99" i="1"/>
  <c r="G120" i="1"/>
  <c r="J120" i="1"/>
  <c r="F120" i="1"/>
  <c r="C122" i="1"/>
  <c r="K120" i="1"/>
  <c r="AR118" i="1" l="1"/>
  <c r="AQ118" i="1"/>
  <c r="AO119" i="1"/>
  <c r="AP119" i="1"/>
  <c r="AT122" i="1"/>
  <c r="AE122" i="1"/>
  <c r="AF122" i="1"/>
  <c r="J121" i="1"/>
  <c r="O100" i="1"/>
  <c r="U100" i="1"/>
  <c r="AM100" i="1"/>
  <c r="F121" i="1"/>
  <c r="G121" i="1"/>
  <c r="C123" i="1"/>
  <c r="K121" i="1"/>
  <c r="AS118" i="1" l="1"/>
  <c r="AQ119" i="1"/>
  <c r="AR119" i="1"/>
  <c r="AP120" i="1"/>
  <c r="AO120" i="1"/>
  <c r="B123" i="1"/>
  <c r="AE123" i="1"/>
  <c r="AT123" i="1"/>
  <c r="AF123" i="1"/>
  <c r="K122" i="1"/>
  <c r="G122" i="1"/>
  <c r="U101" i="1"/>
  <c r="AM101" i="1"/>
  <c r="O101" i="1"/>
  <c r="J122" i="1"/>
  <c r="C124" i="1"/>
  <c r="F122" i="1"/>
  <c r="AS119" i="1" l="1"/>
  <c r="AO121" i="1"/>
  <c r="AP121" i="1"/>
  <c r="AR120" i="1"/>
  <c r="AQ120" i="1"/>
  <c r="AS120" i="1" s="1"/>
  <c r="B124" i="1"/>
  <c r="AE124" i="1"/>
  <c r="AT124" i="1"/>
  <c r="AF124" i="1"/>
  <c r="AM102" i="1"/>
  <c r="O102" i="1"/>
  <c r="U102" i="1"/>
  <c r="F123" i="1"/>
  <c r="J123" i="1"/>
  <c r="G123" i="1"/>
  <c r="C125" i="1"/>
  <c r="K123" i="1"/>
  <c r="AQ121" i="1" l="1"/>
  <c r="AS121" i="1" s="1"/>
  <c r="AR121" i="1"/>
  <c r="AP122" i="1"/>
  <c r="AO122" i="1"/>
  <c r="B125" i="1"/>
  <c r="AT125" i="1"/>
  <c r="AE125" i="1"/>
  <c r="AF125" i="1"/>
  <c r="O103" i="1"/>
  <c r="U103" i="1"/>
  <c r="AM103" i="1"/>
  <c r="C126" i="1"/>
  <c r="G124" i="1"/>
  <c r="J124" i="1"/>
  <c r="F124" i="1"/>
  <c r="K124" i="1"/>
  <c r="AR122" i="1" l="1"/>
  <c r="AQ122" i="1"/>
  <c r="AS122" i="1" s="1"/>
  <c r="AO123" i="1"/>
  <c r="AP123" i="1"/>
  <c r="B126" i="1"/>
  <c r="B127" i="1" s="1"/>
  <c r="AT126" i="1"/>
  <c r="AE126" i="1"/>
  <c r="AF126" i="1"/>
  <c r="F125" i="1"/>
  <c r="K125" i="1"/>
  <c r="J125" i="1"/>
  <c r="G125" i="1"/>
  <c r="O104" i="1"/>
  <c r="U104" i="1"/>
  <c r="AM104" i="1"/>
  <c r="C127" i="1"/>
  <c r="AP124" i="1" l="1"/>
  <c r="AO124" i="1"/>
  <c r="AQ123" i="1"/>
  <c r="AS123" i="1" s="1"/>
  <c r="AR123" i="1"/>
  <c r="AE127" i="1"/>
  <c r="AT127" i="1"/>
  <c r="AF127" i="1"/>
  <c r="K126" i="1"/>
  <c r="G126" i="1"/>
  <c r="C128" i="1"/>
  <c r="F126" i="1"/>
  <c r="J126" i="1"/>
  <c r="U105" i="1"/>
  <c r="AM105" i="1"/>
  <c r="O105" i="1"/>
  <c r="AR124" i="1" l="1"/>
  <c r="AQ124" i="1"/>
  <c r="AO125" i="1"/>
  <c r="AP125" i="1"/>
  <c r="B128" i="1"/>
  <c r="B129" i="1" s="1"/>
  <c r="AE128" i="1"/>
  <c r="AT128" i="1"/>
  <c r="AF128" i="1"/>
  <c r="F127" i="1"/>
  <c r="K127" i="1"/>
  <c r="J127" i="1"/>
  <c r="G127" i="1"/>
  <c r="F128" i="1"/>
  <c r="C129" i="1"/>
  <c r="AM106" i="1"/>
  <c r="O106" i="1"/>
  <c r="U106" i="1"/>
  <c r="AS124" i="1" l="1"/>
  <c r="AP126" i="1"/>
  <c r="AO126" i="1"/>
  <c r="AQ125" i="1"/>
  <c r="AR125" i="1"/>
  <c r="AT129" i="1"/>
  <c r="AE129" i="1"/>
  <c r="AF129" i="1"/>
  <c r="K128" i="1"/>
  <c r="J128" i="1"/>
  <c r="G128" i="1"/>
  <c r="C130" i="1"/>
  <c r="AM107" i="1"/>
  <c r="O107" i="1"/>
  <c r="U107" i="1"/>
  <c r="AS125" i="1" l="1"/>
  <c r="AR126" i="1"/>
  <c r="AQ126" i="1"/>
  <c r="AS126" i="1" s="1"/>
  <c r="AO127" i="1"/>
  <c r="AP127" i="1"/>
  <c r="B130" i="1"/>
  <c r="AT130" i="1"/>
  <c r="AE130" i="1"/>
  <c r="AF130" i="1"/>
  <c r="G129" i="1"/>
  <c r="K129" i="1"/>
  <c r="J129" i="1"/>
  <c r="C131" i="1"/>
  <c r="F129" i="1"/>
  <c r="O108" i="1"/>
  <c r="U108" i="1"/>
  <c r="AM108" i="1"/>
  <c r="AQ127" i="1" l="1"/>
  <c r="AS127" i="1" s="1"/>
  <c r="AR127" i="1"/>
  <c r="AP128" i="1"/>
  <c r="AO128" i="1"/>
  <c r="B131" i="1"/>
  <c r="AE131" i="1"/>
  <c r="AT131" i="1"/>
  <c r="AF131" i="1"/>
  <c r="F130" i="1"/>
  <c r="J130" i="1"/>
  <c r="C132" i="1"/>
  <c r="G130" i="1"/>
  <c r="K130" i="1"/>
  <c r="U109" i="1"/>
  <c r="AM109" i="1"/>
  <c r="O109" i="1"/>
  <c r="AO129" i="1" l="1"/>
  <c r="AP129" i="1"/>
  <c r="AR128" i="1"/>
  <c r="AQ128" i="1"/>
  <c r="AS128" i="1" s="1"/>
  <c r="B132" i="1"/>
  <c r="B133" i="1" s="1"/>
  <c r="AE132" i="1"/>
  <c r="AT132" i="1"/>
  <c r="AF132" i="1"/>
  <c r="G131" i="1"/>
  <c r="F131" i="1"/>
  <c r="K131" i="1"/>
  <c r="J131" i="1"/>
  <c r="C133" i="1"/>
  <c r="AM110" i="1"/>
  <c r="O110" i="1"/>
  <c r="U110" i="1"/>
  <c r="AO130" i="1" l="1"/>
  <c r="AP130" i="1"/>
  <c r="AR129" i="1"/>
  <c r="AQ129" i="1"/>
  <c r="AS129" i="1" s="1"/>
  <c r="B134" i="1"/>
  <c r="AT133" i="1"/>
  <c r="AE133" i="1"/>
  <c r="AF133" i="1"/>
  <c r="K132" i="1"/>
  <c r="F132" i="1"/>
  <c r="G132" i="1"/>
  <c r="C134" i="1"/>
  <c r="J132" i="1"/>
  <c r="O111" i="1"/>
  <c r="AM111" i="1"/>
  <c r="U111" i="1"/>
  <c r="AP131" i="1" l="1"/>
  <c r="AO131" i="1"/>
  <c r="AQ130" i="1"/>
  <c r="AS130" i="1" s="1"/>
  <c r="AR130" i="1"/>
  <c r="AT134" i="1"/>
  <c r="AE134" i="1"/>
  <c r="AF134" i="1"/>
  <c r="G133" i="1"/>
  <c r="J133" i="1"/>
  <c r="K133" i="1"/>
  <c r="C135" i="1"/>
  <c r="F133" i="1"/>
  <c r="O112" i="1"/>
  <c r="U112" i="1"/>
  <c r="AM112" i="1"/>
  <c r="AR131" i="1" l="1"/>
  <c r="AQ131" i="1"/>
  <c r="AS131" i="1" s="1"/>
  <c r="AQ132" i="1"/>
  <c r="AR132" i="1"/>
  <c r="AO132" i="1"/>
  <c r="AP132" i="1"/>
  <c r="B135" i="1"/>
  <c r="AE135" i="1"/>
  <c r="AT135" i="1"/>
  <c r="J134" i="1"/>
  <c r="G134" i="1"/>
  <c r="F134" i="1"/>
  <c r="K134" i="1"/>
  <c r="C136" i="1"/>
  <c r="U113" i="1"/>
  <c r="AM113" i="1"/>
  <c r="O113" i="1"/>
  <c r="AS132" i="1" l="1"/>
  <c r="AP133" i="1"/>
  <c r="AO133" i="1"/>
  <c r="B136" i="1"/>
  <c r="AE136" i="1"/>
  <c r="AT136" i="1"/>
  <c r="AF136" i="1"/>
  <c r="G135" i="1"/>
  <c r="J135" i="1"/>
  <c r="C137" i="1"/>
  <c r="K135" i="1"/>
  <c r="F135" i="1"/>
  <c r="AM114" i="1"/>
  <c r="O114" i="1"/>
  <c r="U114" i="1"/>
  <c r="AO134" i="1" l="1"/>
  <c r="AP134" i="1"/>
  <c r="AR133" i="1"/>
  <c r="AQ133" i="1"/>
  <c r="AS133" i="1" s="1"/>
  <c r="B137" i="1"/>
  <c r="AT137" i="1"/>
  <c r="AE137" i="1"/>
  <c r="AF137" i="1"/>
  <c r="K136" i="1"/>
  <c r="F136" i="1"/>
  <c r="J136" i="1"/>
  <c r="C138" i="1"/>
  <c r="G136" i="1"/>
  <c r="O115" i="1"/>
  <c r="U115" i="1"/>
  <c r="AM115" i="1"/>
  <c r="AQ134" i="1" l="1"/>
  <c r="AS134" i="1" s="1"/>
  <c r="AR134" i="1"/>
  <c r="AP135" i="1"/>
  <c r="AO135" i="1"/>
  <c r="B138" i="1"/>
  <c r="AT138" i="1"/>
  <c r="AE138" i="1"/>
  <c r="AF138" i="1"/>
  <c r="K137" i="1"/>
  <c r="G137" i="1"/>
  <c r="F137" i="1"/>
  <c r="J137" i="1"/>
  <c r="C139" i="1"/>
  <c r="F138" i="1"/>
  <c r="O116" i="1"/>
  <c r="U116" i="1"/>
  <c r="AM116" i="1"/>
  <c r="AR135" i="1" l="1"/>
  <c r="AS135" i="1" s="1"/>
  <c r="AQ135" i="1"/>
  <c r="AO136" i="1"/>
  <c r="AP136" i="1"/>
  <c r="AQ136" i="1"/>
  <c r="AR136" i="1"/>
  <c r="B139" i="1"/>
  <c r="AE139" i="1"/>
  <c r="AT139" i="1"/>
  <c r="AF139" i="1"/>
  <c r="K138" i="1"/>
  <c r="J138" i="1"/>
  <c r="C140" i="1"/>
  <c r="G138" i="1"/>
  <c r="U117" i="1"/>
  <c r="AM117" i="1"/>
  <c r="O117" i="1"/>
  <c r="AS136" i="1" l="1"/>
  <c r="AR137" i="1"/>
  <c r="AQ137" i="1"/>
  <c r="AP137" i="1"/>
  <c r="AO137" i="1"/>
  <c r="AS137" i="1" s="1"/>
  <c r="B140" i="1"/>
  <c r="AE140" i="1"/>
  <c r="AT140" i="1"/>
  <c r="AF140" i="1"/>
  <c r="G139" i="1"/>
  <c r="C141" i="1"/>
  <c r="F139" i="1"/>
  <c r="K139" i="1"/>
  <c r="J139" i="1"/>
  <c r="AM118" i="1"/>
  <c r="O118" i="1"/>
  <c r="U118" i="1"/>
  <c r="AO138" i="1" l="1"/>
  <c r="AP138" i="1"/>
  <c r="B141" i="1"/>
  <c r="AT141" i="1"/>
  <c r="AE141" i="1"/>
  <c r="AF141" i="1"/>
  <c r="J140" i="1"/>
  <c r="G140" i="1"/>
  <c r="F140" i="1"/>
  <c r="C142" i="1"/>
  <c r="K140" i="1"/>
  <c r="AM119" i="1"/>
  <c r="O119" i="1"/>
  <c r="U119" i="1"/>
  <c r="AP139" i="1" l="1"/>
  <c r="AO139" i="1"/>
  <c r="AQ138" i="1"/>
  <c r="AS138" i="1" s="1"/>
  <c r="AR138" i="1"/>
  <c r="AR139" i="1"/>
  <c r="AQ139" i="1"/>
  <c r="B142" i="1"/>
  <c r="AT142" i="1"/>
  <c r="AE142" i="1"/>
  <c r="AF142" i="1"/>
  <c r="G141" i="1"/>
  <c r="F141" i="1"/>
  <c r="C143" i="1"/>
  <c r="K141" i="1"/>
  <c r="J141" i="1"/>
  <c r="O120" i="1"/>
  <c r="U120" i="1"/>
  <c r="AM120" i="1"/>
  <c r="AS139" i="1" l="1"/>
  <c r="AO140" i="1"/>
  <c r="AP140" i="1"/>
  <c r="B143" i="1"/>
  <c r="AE143" i="1"/>
  <c r="AT143" i="1"/>
  <c r="AF143" i="1"/>
  <c r="J142" i="1"/>
  <c r="G142" i="1"/>
  <c r="C144" i="1"/>
  <c r="F142" i="1"/>
  <c r="K142" i="1"/>
  <c r="U121" i="1"/>
  <c r="AM121" i="1"/>
  <c r="O121" i="1"/>
  <c r="AQ140" i="1" l="1"/>
  <c r="AS140" i="1" s="1"/>
  <c r="AR140" i="1"/>
  <c r="AP141" i="1"/>
  <c r="AO141" i="1"/>
  <c r="B144" i="1"/>
  <c r="AE144" i="1"/>
  <c r="AT144" i="1"/>
  <c r="AF144" i="1"/>
  <c r="G143" i="1"/>
  <c r="J143" i="1"/>
  <c r="F143" i="1"/>
  <c r="K143" i="1"/>
  <c r="C145" i="1"/>
  <c r="AM122" i="1"/>
  <c r="O122" i="1"/>
  <c r="U122" i="1"/>
  <c r="AO142" i="1" l="1"/>
  <c r="AP142" i="1"/>
  <c r="AR141" i="1"/>
  <c r="AQ141" i="1"/>
  <c r="AS141" i="1" s="1"/>
  <c r="B145" i="1"/>
  <c r="B146" i="1" s="1"/>
  <c r="AT145" i="1"/>
  <c r="AE145" i="1"/>
  <c r="AF145" i="1"/>
  <c r="G144" i="1"/>
  <c r="K144" i="1"/>
  <c r="C146" i="1"/>
  <c r="J144" i="1"/>
  <c r="F144" i="1"/>
  <c r="O123" i="1"/>
  <c r="U123" i="1"/>
  <c r="AM123" i="1"/>
  <c r="AP143" i="1" l="1"/>
  <c r="AO143" i="1"/>
  <c r="AQ142" i="1"/>
  <c r="AS142" i="1" s="1"/>
  <c r="AR142" i="1"/>
  <c r="AT146" i="1"/>
  <c r="AE146" i="1"/>
  <c r="AF146" i="1"/>
  <c r="J145" i="1"/>
  <c r="F145" i="1"/>
  <c r="G145" i="1"/>
  <c r="K145" i="1"/>
  <c r="U125" i="1"/>
  <c r="O125" i="1"/>
  <c r="AM125" i="1"/>
  <c r="C147" i="1"/>
  <c r="O124" i="1"/>
  <c r="U124" i="1"/>
  <c r="AM124" i="1"/>
  <c r="AO144" i="1" l="1"/>
  <c r="AP144" i="1"/>
  <c r="AR143" i="1"/>
  <c r="AQ143" i="1"/>
  <c r="AS143" i="1" s="1"/>
  <c r="B147" i="1"/>
  <c r="AE147" i="1"/>
  <c r="AT147" i="1"/>
  <c r="AF147" i="1"/>
  <c r="F146" i="1"/>
  <c r="J146" i="1"/>
  <c r="O126" i="1"/>
  <c r="U126" i="1"/>
  <c r="AM126" i="1"/>
  <c r="C148" i="1"/>
  <c r="K146" i="1"/>
  <c r="G146" i="1"/>
  <c r="AP145" i="1" l="1"/>
  <c r="AO145" i="1"/>
  <c r="AQ144" i="1"/>
  <c r="AS144" i="1" s="1"/>
  <c r="AR144" i="1"/>
  <c r="B148" i="1"/>
  <c r="AE148" i="1"/>
  <c r="AT148" i="1"/>
  <c r="AF148" i="1"/>
  <c r="K147" i="1"/>
  <c r="F147" i="1"/>
  <c r="C149" i="1"/>
  <c r="AM127" i="1"/>
  <c r="U127" i="1"/>
  <c r="O127" i="1"/>
  <c r="G147" i="1"/>
  <c r="J147" i="1"/>
  <c r="AO146" i="1" l="1"/>
  <c r="AP146" i="1"/>
  <c r="AR145" i="1"/>
  <c r="AQ145" i="1"/>
  <c r="AS145" i="1" s="1"/>
  <c r="B149" i="1"/>
  <c r="AT149" i="1"/>
  <c r="AE149" i="1"/>
  <c r="AF149" i="1"/>
  <c r="G148" i="1"/>
  <c r="K148" i="1"/>
  <c r="J148" i="1"/>
  <c r="C150" i="1"/>
  <c r="F148" i="1"/>
  <c r="AM128" i="1"/>
  <c r="U128" i="1"/>
  <c r="O128" i="1"/>
  <c r="AP147" i="1" l="1"/>
  <c r="AO147" i="1"/>
  <c r="AQ146" i="1"/>
  <c r="AS146" i="1" s="1"/>
  <c r="AR146" i="1"/>
  <c r="B150" i="1"/>
  <c r="B151" i="1" s="1"/>
  <c r="AT150" i="1"/>
  <c r="AE150" i="1"/>
  <c r="AF150" i="1"/>
  <c r="J149" i="1"/>
  <c r="C151" i="1"/>
  <c r="U129" i="1"/>
  <c r="O129" i="1"/>
  <c r="AM129" i="1"/>
  <c r="G149" i="1"/>
  <c r="F149" i="1"/>
  <c r="K149" i="1"/>
  <c r="AQ148" i="1" l="1"/>
  <c r="AR148" i="1"/>
  <c r="AR147" i="1"/>
  <c r="AQ147" i="1"/>
  <c r="AS147" i="1" s="1"/>
  <c r="AO148" i="1"/>
  <c r="AP148" i="1"/>
  <c r="B152" i="1"/>
  <c r="AE151" i="1"/>
  <c r="AT151" i="1"/>
  <c r="AF151" i="1"/>
  <c r="K150" i="1"/>
  <c r="C152" i="1"/>
  <c r="AM130" i="1"/>
  <c r="U130" i="1"/>
  <c r="O130" i="1"/>
  <c r="F150" i="1"/>
  <c r="G150" i="1"/>
  <c r="J150" i="1"/>
  <c r="AS148" i="1" l="1"/>
  <c r="AP149" i="1"/>
  <c r="AO149" i="1"/>
  <c r="AE152" i="1"/>
  <c r="AT152" i="1"/>
  <c r="AF152" i="1"/>
  <c r="K151" i="1"/>
  <c r="G151" i="1"/>
  <c r="AM131" i="1"/>
  <c r="U131" i="1"/>
  <c r="O131" i="1"/>
  <c r="C153" i="1"/>
  <c r="F151" i="1"/>
  <c r="J151" i="1"/>
  <c r="AR149" i="1" l="1"/>
  <c r="AQ149" i="1"/>
  <c r="AS149" i="1" s="1"/>
  <c r="AO150" i="1"/>
  <c r="AP150" i="1"/>
  <c r="B153" i="1"/>
  <c r="AT153" i="1"/>
  <c r="AE153" i="1"/>
  <c r="AF153" i="1"/>
  <c r="J152" i="1"/>
  <c r="O133" i="1"/>
  <c r="U133" i="1"/>
  <c r="AM133" i="1"/>
  <c r="F152" i="1"/>
  <c r="K152" i="1"/>
  <c r="G152" i="1"/>
  <c r="C154" i="1"/>
  <c r="AM132" i="1"/>
  <c r="U132" i="1"/>
  <c r="O132" i="1"/>
  <c r="AQ150" i="1" l="1"/>
  <c r="AS150" i="1" s="1"/>
  <c r="AR150" i="1"/>
  <c r="AP151" i="1"/>
  <c r="AO151" i="1"/>
  <c r="B154" i="1"/>
  <c r="B155" i="1" s="1"/>
  <c r="AT154" i="1"/>
  <c r="AE154" i="1"/>
  <c r="AF154" i="1"/>
  <c r="F153" i="1"/>
  <c r="J153" i="1"/>
  <c r="AM134" i="1"/>
  <c r="O134" i="1"/>
  <c r="U134" i="1"/>
  <c r="C155" i="1"/>
  <c r="K153" i="1"/>
  <c r="G153" i="1"/>
  <c r="AR151" i="1" l="1"/>
  <c r="AQ151" i="1"/>
  <c r="AS151" i="1" s="1"/>
  <c r="AO152" i="1"/>
  <c r="AP152" i="1"/>
  <c r="B156" i="1"/>
  <c r="AE155" i="1"/>
  <c r="AT155" i="1"/>
  <c r="AF155" i="1"/>
  <c r="F154" i="1"/>
  <c r="J154" i="1"/>
  <c r="U135" i="1"/>
  <c r="AF135" i="1" s="1"/>
  <c r="AM135" i="1"/>
  <c r="O135" i="1"/>
  <c r="K154" i="1"/>
  <c r="G154" i="1"/>
  <c r="C156" i="1"/>
  <c r="AP153" i="1" l="1"/>
  <c r="AO153" i="1"/>
  <c r="AQ152" i="1"/>
  <c r="AS152" i="1" s="1"/>
  <c r="AR152" i="1"/>
  <c r="AE156" i="1"/>
  <c r="AT156" i="1"/>
  <c r="AF156" i="1"/>
  <c r="AM137" i="1"/>
  <c r="O137" i="1"/>
  <c r="U137" i="1"/>
  <c r="J155" i="1"/>
  <c r="U136" i="1"/>
  <c r="AM136" i="1"/>
  <c r="O136" i="1"/>
  <c r="C157" i="1"/>
  <c r="G155" i="1"/>
  <c r="F155" i="1"/>
  <c r="K155" i="1"/>
  <c r="AR153" i="1" l="1"/>
  <c r="AQ153" i="1"/>
  <c r="AS153" i="1" s="1"/>
  <c r="AO154" i="1"/>
  <c r="AP154" i="1"/>
  <c r="B157" i="1"/>
  <c r="AT157" i="1"/>
  <c r="AE157" i="1"/>
  <c r="AF157" i="1"/>
  <c r="U138" i="1"/>
  <c r="AM138" i="1"/>
  <c r="O138" i="1"/>
  <c r="K156" i="1"/>
  <c r="F156" i="1"/>
  <c r="J156" i="1"/>
  <c r="G156" i="1"/>
  <c r="C158" i="1"/>
  <c r="AP155" i="1" l="1"/>
  <c r="AO155" i="1"/>
  <c r="AQ154" i="1"/>
  <c r="AS154" i="1" s="1"/>
  <c r="AR154" i="1"/>
  <c r="B158" i="1"/>
  <c r="AT158" i="1"/>
  <c r="AE158" i="1"/>
  <c r="AF158" i="1"/>
  <c r="F157" i="1"/>
  <c r="U139" i="1"/>
  <c r="AM139" i="1"/>
  <c r="O139" i="1"/>
  <c r="J157" i="1"/>
  <c r="C159" i="1"/>
  <c r="K157" i="1"/>
  <c r="G157" i="1"/>
  <c r="AO156" i="1" l="1"/>
  <c r="AP156" i="1"/>
  <c r="AR155" i="1"/>
  <c r="AQ155" i="1"/>
  <c r="AS155" i="1" s="1"/>
  <c r="B159" i="1"/>
  <c r="B160" i="1" s="1"/>
  <c r="AE159" i="1"/>
  <c r="AT159" i="1"/>
  <c r="AF159" i="1"/>
  <c r="F158" i="1"/>
  <c r="O140" i="1"/>
  <c r="U140" i="1"/>
  <c r="AM140" i="1"/>
  <c r="K158" i="1"/>
  <c r="C160" i="1"/>
  <c r="J158" i="1"/>
  <c r="G158" i="1"/>
  <c r="AQ156" i="1" l="1"/>
  <c r="AR156" i="1"/>
  <c r="AP157" i="1"/>
  <c r="AO157" i="1"/>
  <c r="B161" i="1"/>
  <c r="AE160" i="1"/>
  <c r="AT160" i="1"/>
  <c r="AF160" i="1"/>
  <c r="O141" i="1"/>
  <c r="U141" i="1"/>
  <c r="AM141" i="1"/>
  <c r="F159" i="1"/>
  <c r="K159" i="1"/>
  <c r="J159" i="1"/>
  <c r="G159" i="1"/>
  <c r="C161" i="1"/>
  <c r="AS156" i="1" l="1"/>
  <c r="AO158" i="1"/>
  <c r="AP158" i="1"/>
  <c r="AR157" i="1"/>
  <c r="AQ157" i="1"/>
  <c r="AS157" i="1" s="1"/>
  <c r="AT161" i="1"/>
  <c r="AE161" i="1"/>
  <c r="AF161" i="1"/>
  <c r="O142" i="1"/>
  <c r="U142" i="1"/>
  <c r="AM142" i="1"/>
  <c r="F160" i="1"/>
  <c r="K160" i="1"/>
  <c r="C162" i="1"/>
  <c r="J160" i="1"/>
  <c r="G160" i="1"/>
  <c r="AP159" i="1" l="1"/>
  <c r="AO159" i="1"/>
  <c r="AQ158" i="1"/>
  <c r="AS158" i="1" s="1"/>
  <c r="AR158" i="1"/>
  <c r="AR159" i="1"/>
  <c r="AQ159" i="1"/>
  <c r="B162" i="1"/>
  <c r="AT162" i="1"/>
  <c r="AE162" i="1"/>
  <c r="AF162" i="1"/>
  <c r="O143" i="1"/>
  <c r="U143" i="1"/>
  <c r="AM143" i="1"/>
  <c r="K161" i="1"/>
  <c r="F161" i="1"/>
  <c r="C163" i="1"/>
  <c r="G161" i="1"/>
  <c r="J161" i="1"/>
  <c r="AS159" i="1" l="1"/>
  <c r="AO160" i="1"/>
  <c r="AP160" i="1"/>
  <c r="B163" i="1"/>
  <c r="AE163" i="1"/>
  <c r="AT163" i="1"/>
  <c r="AF163" i="1"/>
  <c r="O144" i="1"/>
  <c r="U144" i="1"/>
  <c r="AM144" i="1"/>
  <c r="K162" i="1"/>
  <c r="F162" i="1"/>
  <c r="G162" i="1"/>
  <c r="C164" i="1"/>
  <c r="J162" i="1"/>
  <c r="AP161" i="1" l="1"/>
  <c r="AO161" i="1"/>
  <c r="AQ160" i="1"/>
  <c r="AS160" i="1" s="1"/>
  <c r="AR160" i="1"/>
  <c r="B164" i="1"/>
  <c r="AE164" i="1"/>
  <c r="AT164" i="1"/>
  <c r="AF164" i="1"/>
  <c r="F163" i="1"/>
  <c r="O145" i="1"/>
  <c r="U145" i="1"/>
  <c r="AM145" i="1"/>
  <c r="J163" i="1"/>
  <c r="G163" i="1"/>
  <c r="C165" i="1"/>
  <c r="K163" i="1"/>
  <c r="AO162" i="1" l="1"/>
  <c r="AP162" i="1"/>
  <c r="AR161" i="1"/>
  <c r="AQ161" i="1"/>
  <c r="AS161" i="1" s="1"/>
  <c r="B165" i="1"/>
  <c r="AT165" i="1"/>
  <c r="AE165" i="1"/>
  <c r="AF165" i="1"/>
  <c r="AM146" i="1"/>
  <c r="O146" i="1"/>
  <c r="U146" i="1"/>
  <c r="G164" i="1"/>
  <c r="J164" i="1"/>
  <c r="C166" i="1"/>
  <c r="K164" i="1"/>
  <c r="F164" i="1"/>
  <c r="AP163" i="1" l="1"/>
  <c r="AO163" i="1"/>
  <c r="AQ162" i="1"/>
  <c r="AS162" i="1" s="1"/>
  <c r="AR162" i="1"/>
  <c r="B166" i="1"/>
  <c r="B167" i="1" s="1"/>
  <c r="AT166" i="1"/>
  <c r="AE166" i="1"/>
  <c r="AF166" i="1"/>
  <c r="AM147" i="1"/>
  <c r="O147" i="1"/>
  <c r="U147" i="1"/>
  <c r="K165" i="1"/>
  <c r="C167" i="1"/>
  <c r="J165" i="1"/>
  <c r="F165" i="1"/>
  <c r="G165" i="1"/>
  <c r="AO164" i="1" l="1"/>
  <c r="AP164" i="1"/>
  <c r="AR163" i="1"/>
  <c r="AQ163" i="1"/>
  <c r="AS163" i="1" s="1"/>
  <c r="AE167" i="1"/>
  <c r="AT167" i="1"/>
  <c r="AF167" i="1"/>
  <c r="G166" i="1"/>
  <c r="O148" i="1"/>
  <c r="U148" i="1"/>
  <c r="AM148" i="1"/>
  <c r="K166" i="1"/>
  <c r="C168" i="1"/>
  <c r="F166" i="1"/>
  <c r="J166" i="1"/>
  <c r="AP165" i="1" l="1"/>
  <c r="AO165" i="1"/>
  <c r="AQ164" i="1"/>
  <c r="AS164" i="1" s="1"/>
  <c r="AR164" i="1"/>
  <c r="B168" i="1"/>
  <c r="AE168" i="1"/>
  <c r="AT168" i="1"/>
  <c r="AF168" i="1"/>
  <c r="U149" i="1"/>
  <c r="AM149" i="1"/>
  <c r="O149" i="1"/>
  <c r="K167" i="1"/>
  <c r="F167" i="1"/>
  <c r="J167" i="1"/>
  <c r="C169" i="1"/>
  <c r="G167" i="1"/>
  <c r="AO166" i="1" l="1"/>
  <c r="AP166" i="1"/>
  <c r="AR165" i="1"/>
  <c r="AQ165" i="1"/>
  <c r="AS165" i="1" s="1"/>
  <c r="B169" i="1"/>
  <c r="AT169" i="1"/>
  <c r="AE169" i="1"/>
  <c r="AF169" i="1"/>
  <c r="K168" i="1"/>
  <c r="O150" i="1"/>
  <c r="U150" i="1"/>
  <c r="AM150" i="1"/>
  <c r="C170" i="1"/>
  <c r="F168" i="1"/>
  <c r="G168" i="1"/>
  <c r="J168" i="1"/>
  <c r="AR167" i="1" l="1"/>
  <c r="AQ167" i="1"/>
  <c r="AQ166" i="1"/>
  <c r="AS166" i="1" s="1"/>
  <c r="AR166" i="1"/>
  <c r="AP167" i="1"/>
  <c r="AO167" i="1"/>
  <c r="B170" i="1"/>
  <c r="AT170" i="1"/>
  <c r="AE170" i="1"/>
  <c r="AF170" i="1"/>
  <c r="K169" i="1"/>
  <c r="O151" i="1"/>
  <c r="U151" i="1"/>
  <c r="AM151" i="1"/>
  <c r="F169" i="1"/>
  <c r="G169" i="1"/>
  <c r="C171" i="1"/>
  <c r="J169" i="1"/>
  <c r="AS167" i="1" l="1"/>
  <c r="AO168" i="1"/>
  <c r="AP168" i="1"/>
  <c r="B171" i="1"/>
  <c r="AE171" i="1"/>
  <c r="AT171" i="1"/>
  <c r="AF171" i="1"/>
  <c r="O152" i="1"/>
  <c r="U152" i="1"/>
  <c r="AM152" i="1"/>
  <c r="F170" i="1"/>
  <c r="K170" i="1"/>
  <c r="J170" i="1"/>
  <c r="C172" i="1"/>
  <c r="G170" i="1"/>
  <c r="AQ168" i="1" l="1"/>
  <c r="AS168" i="1" s="1"/>
  <c r="AR168" i="1"/>
  <c r="AP169" i="1"/>
  <c r="AO169" i="1"/>
  <c r="B172" i="1"/>
  <c r="AE172" i="1"/>
  <c r="AT172" i="1"/>
  <c r="AF172" i="1"/>
  <c r="U153" i="1"/>
  <c r="AM153" i="1"/>
  <c r="O153" i="1"/>
  <c r="K171" i="1"/>
  <c r="G171" i="1"/>
  <c r="C173" i="1"/>
  <c r="J171" i="1"/>
  <c r="F171" i="1"/>
  <c r="AO170" i="1" l="1"/>
  <c r="AP170" i="1"/>
  <c r="AR169" i="1"/>
  <c r="AQ169" i="1"/>
  <c r="AS169" i="1" s="1"/>
  <c r="AQ170" i="1"/>
  <c r="AR170" i="1"/>
  <c r="B173" i="1"/>
  <c r="AT173" i="1"/>
  <c r="AE173" i="1"/>
  <c r="AF173" i="1"/>
  <c r="K172" i="1"/>
  <c r="U154" i="1"/>
  <c r="AM154" i="1"/>
  <c r="O154" i="1"/>
  <c r="F172" i="1"/>
  <c r="J172" i="1"/>
  <c r="G172" i="1"/>
  <c r="C174" i="1"/>
  <c r="AS170" i="1" l="1"/>
  <c r="AP171" i="1"/>
  <c r="AO171" i="1"/>
  <c r="B174" i="1"/>
  <c r="AT174" i="1"/>
  <c r="AE174" i="1"/>
  <c r="AF174" i="1"/>
  <c r="U155" i="1"/>
  <c r="AM155" i="1"/>
  <c r="O155" i="1"/>
  <c r="K173" i="1"/>
  <c r="J173" i="1"/>
  <c r="F173" i="1"/>
  <c r="G173" i="1"/>
  <c r="C175" i="1"/>
  <c r="AR171" i="1" l="1"/>
  <c r="AQ171" i="1"/>
  <c r="AQ172" i="1"/>
  <c r="AR172" i="1"/>
  <c r="AO172" i="1"/>
  <c r="AP172" i="1"/>
  <c r="B175" i="1"/>
  <c r="AE175" i="1"/>
  <c r="AT175" i="1"/>
  <c r="AF175" i="1"/>
  <c r="U156" i="1"/>
  <c r="AM156" i="1"/>
  <c r="O156" i="1"/>
  <c r="K174" i="1"/>
  <c r="G174" i="1"/>
  <c r="C176" i="1"/>
  <c r="J174" i="1"/>
  <c r="F174" i="1"/>
  <c r="AS171" i="1" l="1"/>
  <c r="AS172" i="1" s="1"/>
  <c r="AP173" i="1"/>
  <c r="AO173" i="1"/>
  <c r="B176" i="1"/>
  <c r="AE176" i="1"/>
  <c r="AT176" i="1"/>
  <c r="AF176" i="1"/>
  <c r="AM157" i="1"/>
  <c r="O157" i="1"/>
  <c r="U157" i="1"/>
  <c r="G175" i="1"/>
  <c r="J175" i="1"/>
  <c r="K175" i="1"/>
  <c r="F175" i="1"/>
  <c r="C177" i="1"/>
  <c r="AR173" i="1" l="1"/>
  <c r="AQ173" i="1"/>
  <c r="AS173" i="1" s="1"/>
  <c r="AO174" i="1"/>
  <c r="AP174" i="1"/>
  <c r="B177" i="1"/>
  <c r="AT177" i="1"/>
  <c r="AE177" i="1"/>
  <c r="AF177" i="1"/>
  <c r="F176" i="1"/>
  <c r="O158" i="1"/>
  <c r="U158" i="1"/>
  <c r="AM158" i="1"/>
  <c r="J176" i="1"/>
  <c r="C178" i="1"/>
  <c r="G176" i="1"/>
  <c r="K176" i="1"/>
  <c r="AP175" i="1" l="1"/>
  <c r="AO175" i="1"/>
  <c r="AQ174" i="1"/>
  <c r="AR174" i="1"/>
  <c r="B178" i="1"/>
  <c r="AT178" i="1"/>
  <c r="AE178" i="1"/>
  <c r="AF178" i="1"/>
  <c r="O159" i="1"/>
  <c r="U159" i="1"/>
  <c r="AM159" i="1"/>
  <c r="J177" i="1"/>
  <c r="C179" i="1"/>
  <c r="F177" i="1"/>
  <c r="G177" i="1"/>
  <c r="K177" i="1"/>
  <c r="AS174" i="1" l="1"/>
  <c r="AO176" i="1"/>
  <c r="AP176" i="1"/>
  <c r="AR175" i="1"/>
  <c r="AQ175" i="1"/>
  <c r="AS175" i="1" s="1"/>
  <c r="B179" i="1"/>
  <c r="AE179" i="1"/>
  <c r="AT179" i="1"/>
  <c r="AF179" i="1"/>
  <c r="U160" i="1"/>
  <c r="AM160" i="1"/>
  <c r="O160" i="1"/>
  <c r="F178" i="1"/>
  <c r="K178" i="1"/>
  <c r="C180" i="1"/>
  <c r="G178" i="1"/>
  <c r="J178" i="1"/>
  <c r="AP177" i="1" l="1"/>
  <c r="AO177" i="1"/>
  <c r="AQ176" i="1"/>
  <c r="AS176" i="1" s="1"/>
  <c r="AR176" i="1"/>
  <c r="B180" i="1"/>
  <c r="B181" i="1" s="1"/>
  <c r="AE180" i="1"/>
  <c r="AT180" i="1"/>
  <c r="AF180" i="1"/>
  <c r="K179" i="1"/>
  <c r="C181" i="1"/>
  <c r="G179" i="1"/>
  <c r="O161" i="1"/>
  <c r="U161" i="1"/>
  <c r="AM161" i="1"/>
  <c r="F179" i="1"/>
  <c r="J179" i="1"/>
  <c r="AO178" i="1" l="1"/>
  <c r="AP178" i="1"/>
  <c r="AR177" i="1"/>
  <c r="AQ177" i="1"/>
  <c r="AS177" i="1" s="1"/>
  <c r="AQ178" i="1"/>
  <c r="AR178" i="1"/>
  <c r="AT181" i="1"/>
  <c r="AE181" i="1"/>
  <c r="AF181" i="1"/>
  <c r="J180" i="1"/>
  <c r="F180" i="1"/>
  <c r="K180" i="1"/>
  <c r="C182" i="1"/>
  <c r="G180" i="1"/>
  <c r="U162" i="1"/>
  <c r="AM162" i="1"/>
  <c r="O162" i="1"/>
  <c r="AS178" i="1" l="1"/>
  <c r="AP179" i="1"/>
  <c r="AO179" i="1"/>
  <c r="B182" i="1"/>
  <c r="AT182" i="1"/>
  <c r="AE182" i="1"/>
  <c r="AF182" i="1"/>
  <c r="G181" i="1"/>
  <c r="F181" i="1"/>
  <c r="K181" i="1"/>
  <c r="J181" i="1"/>
  <c r="C183" i="1"/>
  <c r="AM163" i="1"/>
  <c r="U163" i="1"/>
  <c r="O163" i="1"/>
  <c r="AR179" i="1" l="1"/>
  <c r="AQ179" i="1"/>
  <c r="AS179" i="1" s="1"/>
  <c r="AQ180" i="1"/>
  <c r="AR180" i="1"/>
  <c r="AO180" i="1"/>
  <c r="AP180" i="1"/>
  <c r="B183" i="1"/>
  <c r="AE183" i="1"/>
  <c r="AT183" i="1"/>
  <c r="AF183" i="1"/>
  <c r="G182" i="1"/>
  <c r="K182" i="1"/>
  <c r="J182" i="1"/>
  <c r="C184" i="1"/>
  <c r="F182" i="1"/>
  <c r="AM164" i="1"/>
  <c r="O164" i="1"/>
  <c r="U164" i="1"/>
  <c r="AS180" i="1" l="1"/>
  <c r="AR181" i="1"/>
  <c r="AQ181" i="1"/>
  <c r="AP181" i="1"/>
  <c r="AO181" i="1"/>
  <c r="B184" i="1"/>
  <c r="B185" i="1" s="1"/>
  <c r="AE184" i="1"/>
  <c r="AT184" i="1"/>
  <c r="AF184" i="1"/>
  <c r="F183" i="1"/>
  <c r="K183" i="1"/>
  <c r="C185" i="1"/>
  <c r="G183" i="1"/>
  <c r="J183" i="1"/>
  <c r="O165" i="1"/>
  <c r="U165" i="1"/>
  <c r="AM165" i="1"/>
  <c r="AS181" i="1" l="1"/>
  <c r="AO182" i="1"/>
  <c r="AP182" i="1"/>
  <c r="AF185" i="1"/>
  <c r="G184" i="1"/>
  <c r="F184" i="1"/>
  <c r="K184" i="1"/>
  <c r="J184" i="1"/>
  <c r="O166" i="1"/>
  <c r="U166" i="1"/>
  <c r="AM166" i="1"/>
  <c r="AP183" i="1" l="1"/>
  <c r="AO183" i="1"/>
  <c r="AQ182" i="1"/>
  <c r="AS182" i="1" s="1"/>
  <c r="AR182" i="1"/>
  <c r="B186" i="1"/>
  <c r="C186" i="1"/>
  <c r="AT186" i="1"/>
  <c r="AE186" i="1"/>
  <c r="AF186" i="1"/>
  <c r="F185" i="1"/>
  <c r="K185" i="1"/>
  <c r="J185" i="1"/>
  <c r="G185" i="1"/>
  <c r="U167" i="1"/>
  <c r="O167" i="1"/>
  <c r="AM167" i="1"/>
  <c r="AQ184" i="1" l="1"/>
  <c r="AR184" i="1"/>
  <c r="AO184" i="1"/>
  <c r="AP184" i="1"/>
  <c r="AR183" i="1"/>
  <c r="AQ183" i="1"/>
  <c r="AS183" i="1" s="1"/>
  <c r="AS184" i="1" s="1"/>
  <c r="B187" i="1"/>
  <c r="C187" i="1"/>
  <c r="AE187" i="1"/>
  <c r="AT187" i="1"/>
  <c r="AF187" i="1"/>
  <c r="F186" i="1"/>
  <c r="K186" i="1"/>
  <c r="J186" i="1"/>
  <c r="G186" i="1"/>
  <c r="O168" i="1"/>
  <c r="U168" i="1"/>
  <c r="AM168" i="1"/>
  <c r="AP185" i="1" l="1"/>
  <c r="AO185" i="1"/>
  <c r="C188" i="1"/>
  <c r="B188" i="1"/>
  <c r="AE188" i="1"/>
  <c r="AT188" i="1"/>
  <c r="AF188" i="1"/>
  <c r="F187" i="1"/>
  <c r="J187" i="1"/>
  <c r="K187" i="1"/>
  <c r="G187" i="1"/>
  <c r="U169" i="1"/>
  <c r="AM169" i="1"/>
  <c r="O169" i="1"/>
  <c r="AE185" i="1" l="1"/>
  <c r="AR185" i="1"/>
  <c r="AQ185" i="1"/>
  <c r="AS185" i="1" s="1"/>
  <c r="B189" i="1"/>
  <c r="C189" i="1"/>
  <c r="AT189" i="1"/>
  <c r="AE189" i="1"/>
  <c r="AF189" i="1"/>
  <c r="G188" i="1"/>
  <c r="K188" i="1"/>
  <c r="J188" i="1"/>
  <c r="F188" i="1"/>
  <c r="AM170" i="1"/>
  <c r="O170" i="1"/>
  <c r="U170" i="1"/>
  <c r="B190" i="1" l="1"/>
  <c r="C190" i="1"/>
  <c r="AT190" i="1"/>
  <c r="AE190" i="1"/>
  <c r="AF190" i="1"/>
  <c r="G189" i="1"/>
  <c r="J189" i="1"/>
  <c r="F189" i="1"/>
  <c r="K189" i="1"/>
  <c r="U171" i="1"/>
  <c r="AM171" i="1"/>
  <c r="O171" i="1"/>
  <c r="B191" i="1" l="1"/>
  <c r="C191" i="1"/>
  <c r="AE191" i="1"/>
  <c r="AT191" i="1"/>
  <c r="AF191" i="1"/>
  <c r="J190" i="1"/>
  <c r="G190" i="1"/>
  <c r="F190" i="1"/>
  <c r="K190" i="1"/>
  <c r="O172" i="1"/>
  <c r="AM172" i="1"/>
  <c r="U172" i="1"/>
  <c r="C192" i="1" l="1"/>
  <c r="B192" i="1"/>
  <c r="AE192" i="1"/>
  <c r="AT192" i="1"/>
  <c r="AF192" i="1"/>
  <c r="G191" i="1"/>
  <c r="J191" i="1"/>
  <c r="F191" i="1"/>
  <c r="K191" i="1"/>
  <c r="U173" i="1"/>
  <c r="AM173" i="1"/>
  <c r="O173" i="1"/>
  <c r="B193" i="1" l="1"/>
  <c r="C193" i="1"/>
  <c r="AT193" i="1"/>
  <c r="AE193" i="1"/>
  <c r="AF193" i="1"/>
  <c r="F192" i="1"/>
  <c r="J192" i="1"/>
  <c r="G192" i="1"/>
  <c r="K192" i="1"/>
  <c r="O174" i="1"/>
  <c r="U174" i="1"/>
  <c r="AM174" i="1"/>
  <c r="B194" i="1" l="1"/>
  <c r="C194" i="1"/>
  <c r="AT194" i="1"/>
  <c r="AE194" i="1"/>
  <c r="AF194" i="1"/>
  <c r="K193" i="1"/>
  <c r="G193" i="1"/>
  <c r="F193" i="1"/>
  <c r="J193" i="1"/>
  <c r="U175" i="1"/>
  <c r="O175" i="1"/>
  <c r="AM175" i="1"/>
  <c r="B195" i="1" l="1"/>
  <c r="C195" i="1"/>
  <c r="AE195" i="1"/>
  <c r="AT195" i="1"/>
  <c r="AF195" i="1"/>
  <c r="F194" i="1"/>
  <c r="G194" i="1"/>
  <c r="K194" i="1"/>
  <c r="J194" i="1"/>
  <c r="O176" i="1"/>
  <c r="U176" i="1"/>
  <c r="AM176" i="1"/>
  <c r="C196" i="1" l="1"/>
  <c r="B196" i="1"/>
  <c r="AE196" i="1"/>
  <c r="AT196" i="1"/>
  <c r="AF196" i="1"/>
  <c r="F195" i="1"/>
  <c r="G195" i="1"/>
  <c r="J195" i="1"/>
  <c r="K195" i="1"/>
  <c r="O177" i="1"/>
  <c r="U177" i="1"/>
  <c r="AM177" i="1"/>
  <c r="B197" i="1" l="1"/>
  <c r="C197" i="1"/>
  <c r="AT197" i="1"/>
  <c r="AE197" i="1"/>
  <c r="AF197" i="1"/>
  <c r="G196" i="1"/>
  <c r="K196" i="1"/>
  <c r="J196" i="1"/>
  <c r="F196" i="1"/>
  <c r="U178" i="1"/>
  <c r="AM178" i="1"/>
  <c r="O178" i="1"/>
  <c r="B198" i="1" l="1"/>
  <c r="C198" i="1"/>
  <c r="AT198" i="1"/>
  <c r="AE198" i="1"/>
  <c r="AF198" i="1"/>
  <c r="G197" i="1"/>
  <c r="O180" i="1"/>
  <c r="U180" i="1"/>
  <c r="AM180" i="1"/>
  <c r="J197" i="1"/>
  <c r="F197" i="1"/>
  <c r="K197" i="1"/>
  <c r="AM179" i="1"/>
  <c r="U179" i="1"/>
  <c r="O179" i="1"/>
  <c r="B199" i="1" l="1"/>
  <c r="C199" i="1"/>
  <c r="AE199" i="1"/>
  <c r="AT199" i="1"/>
  <c r="AF199" i="1"/>
  <c r="G198" i="1"/>
  <c r="AM181" i="1"/>
  <c r="O181" i="1"/>
  <c r="U181" i="1"/>
  <c r="F198" i="1"/>
  <c r="K198" i="1"/>
  <c r="J198" i="1"/>
  <c r="C200" i="1" l="1"/>
  <c r="B200" i="1"/>
  <c r="AE200" i="1"/>
  <c r="AT200" i="1"/>
  <c r="AF200" i="1"/>
  <c r="F199" i="1"/>
  <c r="U182" i="1"/>
  <c r="O182" i="1"/>
  <c r="AM182" i="1"/>
  <c r="G199" i="1"/>
  <c r="J199" i="1"/>
  <c r="K199" i="1"/>
  <c r="B201" i="1" l="1"/>
  <c r="C201" i="1"/>
  <c r="AT201" i="1"/>
  <c r="AE201" i="1"/>
  <c r="AF201" i="1"/>
  <c r="F200" i="1"/>
  <c r="O183" i="1"/>
  <c r="AM183" i="1"/>
  <c r="U183" i="1"/>
  <c r="K200" i="1"/>
  <c r="J200" i="1"/>
  <c r="G200" i="1"/>
  <c r="B202" i="1" l="1"/>
  <c r="C202" i="1"/>
  <c r="AT202" i="1"/>
  <c r="AE202" i="1"/>
  <c r="AF202" i="1"/>
  <c r="F201" i="1"/>
  <c r="O184" i="1"/>
  <c r="U184" i="1"/>
  <c r="AM184" i="1"/>
  <c r="K201" i="1"/>
  <c r="G201" i="1"/>
  <c r="J201" i="1"/>
  <c r="B203" i="1" l="1"/>
  <c r="C203" i="1"/>
  <c r="AE203" i="1"/>
  <c r="AT203" i="1"/>
  <c r="AF203" i="1"/>
  <c r="F202" i="1"/>
  <c r="O185" i="1"/>
  <c r="AM185" i="1"/>
  <c r="U185" i="1"/>
  <c r="G202" i="1"/>
  <c r="K202" i="1"/>
  <c r="J202" i="1"/>
  <c r="C204" i="1" l="1"/>
  <c r="B204" i="1"/>
  <c r="AE204" i="1"/>
  <c r="AT204" i="1"/>
  <c r="AF204" i="1"/>
  <c r="G203" i="1"/>
  <c r="O186" i="1"/>
  <c r="U186" i="1"/>
  <c r="AM186" i="1"/>
  <c r="J203" i="1"/>
  <c r="K203" i="1"/>
  <c r="F203" i="1"/>
  <c r="B205" i="1" l="1"/>
  <c r="C205" i="1"/>
  <c r="AT205" i="1"/>
  <c r="AE205" i="1"/>
  <c r="AF205" i="1"/>
  <c r="J204" i="1"/>
  <c r="AT185" i="1"/>
  <c r="AM187" i="1"/>
  <c r="U187" i="1"/>
  <c r="O187" i="1"/>
  <c r="G204" i="1"/>
  <c r="F204" i="1"/>
  <c r="K204" i="1"/>
  <c r="B206" i="1" l="1"/>
  <c r="C206" i="1"/>
  <c r="AT206" i="1"/>
  <c r="AE206" i="1"/>
  <c r="AF206" i="1"/>
  <c r="K205" i="1"/>
  <c r="AM188" i="1"/>
  <c r="O188" i="1"/>
  <c r="U188" i="1"/>
  <c r="G205" i="1"/>
  <c r="J205" i="1"/>
  <c r="F205" i="1"/>
  <c r="B207" i="1" l="1"/>
  <c r="C207" i="1"/>
  <c r="AE207" i="1"/>
  <c r="AT207" i="1"/>
  <c r="AF207" i="1"/>
  <c r="F206" i="1"/>
  <c r="O189" i="1"/>
  <c r="U189" i="1"/>
  <c r="AM189" i="1"/>
  <c r="K206" i="1"/>
  <c r="J206" i="1"/>
  <c r="G206" i="1"/>
  <c r="C208" i="1" l="1"/>
  <c r="B208" i="1"/>
  <c r="AE208" i="1"/>
  <c r="AT208" i="1"/>
  <c r="AF208" i="1"/>
  <c r="G207" i="1"/>
  <c r="O190" i="1"/>
  <c r="AM190" i="1"/>
  <c r="U190" i="1"/>
  <c r="F207" i="1"/>
  <c r="J207" i="1"/>
  <c r="K207" i="1"/>
  <c r="B209" i="1" l="1"/>
  <c r="C209" i="1"/>
  <c r="AT209" i="1"/>
  <c r="AE209" i="1"/>
  <c r="AF209" i="1"/>
  <c r="F208" i="1"/>
  <c r="J208" i="1"/>
  <c r="U191" i="1"/>
  <c r="O191" i="1"/>
  <c r="AM191" i="1"/>
  <c r="G208" i="1"/>
  <c r="K208" i="1"/>
  <c r="B210" i="1" l="1"/>
  <c r="C210" i="1"/>
  <c r="AT210" i="1"/>
  <c r="AE210" i="1"/>
  <c r="AF210" i="1"/>
  <c r="U192" i="1"/>
  <c r="O192" i="1"/>
  <c r="AM192" i="1"/>
  <c r="K209" i="1"/>
  <c r="G209" i="1"/>
  <c r="F209" i="1"/>
  <c r="J209" i="1"/>
  <c r="B211" i="1" l="1"/>
  <c r="C211" i="1"/>
  <c r="AE211" i="1"/>
  <c r="AT211" i="1"/>
  <c r="AF211" i="1"/>
  <c r="F210" i="1"/>
  <c r="U193" i="1"/>
  <c r="O193" i="1"/>
  <c r="AM193" i="1"/>
  <c r="G210" i="1"/>
  <c r="K210" i="1"/>
  <c r="J210" i="1"/>
  <c r="C212" i="1" l="1"/>
  <c r="B212" i="1"/>
  <c r="AE212" i="1"/>
  <c r="AT212" i="1"/>
  <c r="AF212" i="1"/>
  <c r="F211" i="1"/>
  <c r="U194" i="1"/>
  <c r="AM194" i="1"/>
  <c r="O194" i="1"/>
  <c r="J211" i="1"/>
  <c r="K211" i="1"/>
  <c r="G211" i="1"/>
  <c r="B213" i="1" l="1"/>
  <c r="C213" i="1"/>
  <c r="AT213" i="1"/>
  <c r="AE213" i="1"/>
  <c r="AF213" i="1"/>
  <c r="G212" i="1"/>
  <c r="AM195" i="1"/>
  <c r="U195" i="1"/>
  <c r="O195" i="1"/>
  <c r="J212" i="1"/>
  <c r="F212" i="1"/>
  <c r="K212" i="1"/>
  <c r="B214" i="1" l="1"/>
  <c r="C214" i="1"/>
  <c r="AT214" i="1"/>
  <c r="AE214" i="1"/>
  <c r="AF214" i="1"/>
  <c r="G213" i="1"/>
  <c r="O196" i="1"/>
  <c r="AM196" i="1"/>
  <c r="U196" i="1"/>
  <c r="K213" i="1"/>
  <c r="J213" i="1"/>
  <c r="F213" i="1"/>
  <c r="B215" i="1" l="1"/>
  <c r="C215" i="1"/>
  <c r="AE215" i="1"/>
  <c r="AT215" i="1"/>
  <c r="AF215" i="1"/>
  <c r="G214" i="1"/>
  <c r="AM197" i="1"/>
  <c r="O197" i="1"/>
  <c r="U197" i="1"/>
  <c r="F214" i="1"/>
  <c r="K214" i="1"/>
  <c r="J214" i="1"/>
  <c r="C216" i="1" l="1"/>
  <c r="B216" i="1"/>
  <c r="AE216" i="1"/>
  <c r="AT216" i="1"/>
  <c r="AF216" i="1"/>
  <c r="F215" i="1"/>
  <c r="U198" i="1"/>
  <c r="AM198" i="1"/>
  <c r="O198" i="1"/>
  <c r="J215" i="1"/>
  <c r="K215" i="1"/>
  <c r="G215" i="1"/>
  <c r="B217" i="1" l="1"/>
  <c r="C217" i="1"/>
  <c r="AT217" i="1"/>
  <c r="AE217" i="1"/>
  <c r="AF217" i="1"/>
  <c r="F216" i="1"/>
  <c r="U199" i="1"/>
  <c r="O199" i="1"/>
  <c r="AM199" i="1"/>
  <c r="K216" i="1"/>
  <c r="J216" i="1"/>
  <c r="G216" i="1"/>
  <c r="B218" i="1" l="1"/>
  <c r="C218" i="1"/>
  <c r="AT218" i="1"/>
  <c r="AE218" i="1"/>
  <c r="AF218" i="1"/>
  <c r="K217" i="1"/>
  <c r="F217" i="1"/>
  <c r="AM200" i="1"/>
  <c r="U200" i="1"/>
  <c r="O200" i="1"/>
  <c r="G217" i="1"/>
  <c r="J217" i="1"/>
  <c r="B219" i="1" l="1"/>
  <c r="C219" i="1"/>
  <c r="AE219" i="1"/>
  <c r="AT219" i="1"/>
  <c r="AF219" i="1"/>
  <c r="F218" i="1"/>
  <c r="U201" i="1"/>
  <c r="AM201" i="1"/>
  <c r="O201" i="1"/>
  <c r="G218" i="1"/>
  <c r="K218" i="1"/>
  <c r="J218" i="1"/>
  <c r="C220" i="1" l="1"/>
  <c r="B220" i="1"/>
  <c r="AE220" i="1"/>
  <c r="AT220" i="1"/>
  <c r="AF220" i="1"/>
  <c r="AM202" i="1"/>
  <c r="U202" i="1"/>
  <c r="O202" i="1"/>
  <c r="G219" i="1"/>
  <c r="J219" i="1"/>
  <c r="K219" i="1"/>
  <c r="F219" i="1"/>
  <c r="B221" i="1" l="1"/>
  <c r="C221" i="1"/>
  <c r="AT221" i="1"/>
  <c r="AE221" i="1"/>
  <c r="AF221" i="1"/>
  <c r="J220" i="1"/>
  <c r="AM203" i="1"/>
  <c r="U203" i="1"/>
  <c r="O203" i="1"/>
  <c r="G220" i="1"/>
  <c r="K220" i="1"/>
  <c r="F220" i="1"/>
  <c r="B222" i="1" l="1"/>
  <c r="C222" i="1"/>
  <c r="AT222" i="1"/>
  <c r="AE222" i="1"/>
  <c r="AF222" i="1"/>
  <c r="F221" i="1"/>
  <c r="K221" i="1"/>
  <c r="G221" i="1"/>
  <c r="AM204" i="1"/>
  <c r="U204" i="1"/>
  <c r="O204" i="1"/>
  <c r="J221" i="1"/>
  <c r="B223" i="1" l="1"/>
  <c r="C223" i="1"/>
  <c r="AE223" i="1"/>
  <c r="AT223" i="1"/>
  <c r="AF223" i="1"/>
  <c r="G222" i="1"/>
  <c r="AM205" i="1"/>
  <c r="O205" i="1"/>
  <c r="U205" i="1"/>
  <c r="F222" i="1"/>
  <c r="K222" i="1"/>
  <c r="J222" i="1"/>
  <c r="C224" i="1" l="1"/>
  <c r="B224" i="1"/>
  <c r="AE224" i="1"/>
  <c r="AT224" i="1"/>
  <c r="AF224" i="1"/>
  <c r="F223" i="1"/>
  <c r="AM206" i="1"/>
  <c r="O206" i="1"/>
  <c r="U206" i="1"/>
  <c r="J223" i="1"/>
  <c r="K223" i="1"/>
  <c r="G223" i="1"/>
  <c r="B225" i="1" l="1"/>
  <c r="C225" i="1"/>
  <c r="AT225" i="1"/>
  <c r="AE225" i="1"/>
  <c r="AF225" i="1"/>
  <c r="G224" i="1"/>
  <c r="AM207" i="1"/>
  <c r="U207" i="1"/>
  <c r="O207" i="1"/>
  <c r="K224" i="1"/>
  <c r="J224" i="1"/>
  <c r="F224" i="1"/>
  <c r="B226" i="1" l="1"/>
  <c r="C226" i="1"/>
  <c r="AT226" i="1"/>
  <c r="AE226" i="1"/>
  <c r="AF226" i="1"/>
  <c r="F225" i="1"/>
  <c r="K225" i="1"/>
  <c r="U208" i="1"/>
  <c r="O208" i="1"/>
  <c r="AM208" i="1"/>
  <c r="J225" i="1"/>
  <c r="G225" i="1"/>
  <c r="B227" i="1" l="1"/>
  <c r="C227" i="1"/>
  <c r="AE227" i="1"/>
  <c r="AT227" i="1"/>
  <c r="AF227" i="1"/>
  <c r="F226" i="1"/>
  <c r="O209" i="1"/>
  <c r="U209" i="1"/>
  <c r="AM209" i="1"/>
  <c r="G226" i="1"/>
  <c r="K226" i="1"/>
  <c r="J226" i="1"/>
  <c r="C228" i="1" l="1"/>
  <c r="B228" i="1"/>
  <c r="AE228" i="1"/>
  <c r="AT228" i="1"/>
  <c r="AF228" i="1"/>
  <c r="G227" i="1"/>
  <c r="O210" i="1"/>
  <c r="AM210" i="1"/>
  <c r="U210" i="1"/>
  <c r="J227" i="1"/>
  <c r="K227" i="1"/>
  <c r="F227" i="1"/>
  <c r="B229" i="1" l="1"/>
  <c r="C229" i="1"/>
  <c r="AT229" i="1"/>
  <c r="AE229" i="1"/>
  <c r="AF229" i="1"/>
  <c r="F228" i="1"/>
  <c r="K228" i="1"/>
  <c r="AM211" i="1"/>
  <c r="O211" i="1"/>
  <c r="U211" i="1"/>
  <c r="G228" i="1"/>
  <c r="J228" i="1"/>
  <c r="B230" i="1" l="1"/>
  <c r="C230" i="1"/>
  <c r="AT230" i="1"/>
  <c r="AE230" i="1"/>
  <c r="AF230" i="1"/>
  <c r="J229" i="1"/>
  <c r="AM212" i="1"/>
  <c r="U212" i="1"/>
  <c r="O212" i="1"/>
  <c r="G229" i="1"/>
  <c r="F229" i="1"/>
  <c r="K229" i="1"/>
  <c r="B231" i="1" l="1"/>
  <c r="C231" i="1"/>
  <c r="AE231" i="1"/>
  <c r="AT231" i="1"/>
  <c r="AF231" i="1"/>
  <c r="O213" i="1"/>
  <c r="U213" i="1"/>
  <c r="AM213" i="1"/>
  <c r="G230" i="1"/>
  <c r="F230" i="1"/>
  <c r="K230" i="1"/>
  <c r="J230" i="1"/>
  <c r="C232" i="1" l="1"/>
  <c r="B232" i="1"/>
  <c r="AE232" i="1"/>
  <c r="AT232" i="1"/>
  <c r="AF232" i="1"/>
  <c r="F231" i="1"/>
  <c r="U214" i="1"/>
  <c r="AM214" i="1"/>
  <c r="O214" i="1"/>
  <c r="J231" i="1"/>
  <c r="K231" i="1"/>
  <c r="G231" i="1"/>
  <c r="B233" i="1" l="1"/>
  <c r="C233" i="1"/>
  <c r="AT233" i="1"/>
  <c r="AE233" i="1"/>
  <c r="AF233" i="1"/>
  <c r="K232" i="1"/>
  <c r="U215" i="1"/>
  <c r="AM215" i="1"/>
  <c r="O215" i="1"/>
  <c r="F232" i="1"/>
  <c r="J232" i="1"/>
  <c r="G232" i="1"/>
  <c r="B234" i="1" l="1"/>
  <c r="C234" i="1"/>
  <c r="AT234" i="1"/>
  <c r="AE234" i="1"/>
  <c r="AF234" i="1"/>
  <c r="K233" i="1"/>
  <c r="AM216" i="1"/>
  <c r="O216" i="1"/>
  <c r="U216" i="1"/>
  <c r="F233" i="1"/>
  <c r="J233" i="1"/>
  <c r="G233" i="1"/>
  <c r="B235" i="1" l="1"/>
  <c r="C235" i="1"/>
  <c r="AE235" i="1"/>
  <c r="AT235" i="1"/>
  <c r="AF235" i="1"/>
  <c r="F234" i="1"/>
  <c r="AM217" i="1"/>
  <c r="U217" i="1"/>
  <c r="O217" i="1"/>
  <c r="G234" i="1"/>
  <c r="K234" i="1"/>
  <c r="J234" i="1"/>
  <c r="C236" i="1" l="1"/>
  <c r="B236" i="1"/>
  <c r="AE236" i="1"/>
  <c r="AT236" i="1"/>
  <c r="AF236" i="1"/>
  <c r="G235" i="1"/>
  <c r="U218" i="1"/>
  <c r="O218" i="1"/>
  <c r="AM218" i="1"/>
  <c r="J235" i="1"/>
  <c r="K235" i="1"/>
  <c r="F235" i="1"/>
  <c r="B237" i="1" l="1"/>
  <c r="C237" i="1"/>
  <c r="AT237" i="1"/>
  <c r="AE237" i="1"/>
  <c r="AF237" i="1"/>
  <c r="F236" i="1"/>
  <c r="AM219" i="1"/>
  <c r="U219" i="1"/>
  <c r="O219" i="1"/>
  <c r="K236" i="1"/>
  <c r="G236" i="1"/>
  <c r="J236" i="1"/>
  <c r="B238" i="1" l="1"/>
  <c r="C238" i="1"/>
  <c r="AT238" i="1"/>
  <c r="AE238" i="1"/>
  <c r="AF238" i="1"/>
  <c r="G237" i="1"/>
  <c r="J237" i="1"/>
  <c r="AM220" i="1"/>
  <c r="U220" i="1"/>
  <c r="O220" i="1"/>
  <c r="K237" i="1"/>
  <c r="F237" i="1"/>
  <c r="B239" i="1" l="1"/>
  <c r="C239" i="1"/>
  <c r="AE239" i="1"/>
  <c r="AT239" i="1"/>
  <c r="AF239" i="1"/>
  <c r="F238" i="1"/>
  <c r="G238" i="1"/>
  <c r="O221" i="1"/>
  <c r="AM221" i="1"/>
  <c r="U221" i="1"/>
  <c r="K238" i="1"/>
  <c r="J238" i="1"/>
  <c r="C240" i="1" l="1"/>
  <c r="B240" i="1"/>
  <c r="AE240" i="1"/>
  <c r="AT240" i="1"/>
  <c r="AF240" i="1"/>
  <c r="F239" i="1"/>
  <c r="O222" i="1"/>
  <c r="AM222" i="1"/>
  <c r="U222" i="1"/>
  <c r="J239" i="1"/>
  <c r="K239" i="1"/>
  <c r="G239" i="1"/>
  <c r="B241" i="1" l="1"/>
  <c r="C241" i="1"/>
  <c r="AT241" i="1"/>
  <c r="AE241" i="1"/>
  <c r="AF241" i="1"/>
  <c r="K240" i="1"/>
  <c r="AM223" i="1"/>
  <c r="O223" i="1"/>
  <c r="U223" i="1"/>
  <c r="F240" i="1"/>
  <c r="J240" i="1"/>
  <c r="G240" i="1"/>
  <c r="B242" i="1" l="1"/>
  <c r="C242" i="1"/>
  <c r="AT242" i="1"/>
  <c r="AE242" i="1"/>
  <c r="AF242" i="1"/>
  <c r="K241" i="1"/>
  <c r="F241" i="1"/>
  <c r="AM224" i="1"/>
  <c r="U224" i="1"/>
  <c r="O224" i="1"/>
  <c r="G241" i="1"/>
  <c r="J241" i="1"/>
  <c r="B243" i="1" l="1"/>
  <c r="C243" i="1"/>
  <c r="AE243" i="1"/>
  <c r="AT243" i="1"/>
  <c r="AF243" i="1"/>
  <c r="F242" i="1"/>
  <c r="O225" i="1"/>
  <c r="U225" i="1"/>
  <c r="AM225" i="1"/>
  <c r="G242" i="1"/>
  <c r="K242" i="1"/>
  <c r="J242" i="1"/>
  <c r="C244" i="1" l="1"/>
  <c r="B244" i="1"/>
  <c r="AE244" i="1"/>
  <c r="AT244" i="1"/>
  <c r="AF244" i="1"/>
  <c r="G243" i="1"/>
  <c r="O226" i="1"/>
  <c r="AM226" i="1"/>
  <c r="U226" i="1"/>
  <c r="J243" i="1"/>
  <c r="K243" i="1"/>
  <c r="F243" i="1"/>
  <c r="B245" i="1" l="1"/>
  <c r="C245" i="1"/>
  <c r="AT245" i="1"/>
  <c r="AE245" i="1"/>
  <c r="AF245" i="1"/>
  <c r="J244" i="1"/>
  <c r="O227" i="1"/>
  <c r="U227" i="1"/>
  <c r="AM227" i="1"/>
  <c r="F244" i="1"/>
  <c r="G244" i="1"/>
  <c r="K244" i="1"/>
  <c r="B246" i="1" l="1"/>
  <c r="C246" i="1"/>
  <c r="AT246" i="1"/>
  <c r="AE246" i="1"/>
  <c r="AF246" i="1"/>
  <c r="K245" i="1"/>
  <c r="F245" i="1"/>
  <c r="AM228" i="1"/>
  <c r="U228" i="1"/>
  <c r="O228" i="1"/>
  <c r="G245" i="1"/>
  <c r="J245" i="1"/>
  <c r="B247" i="1" l="1"/>
  <c r="C247" i="1"/>
  <c r="AE247" i="1"/>
  <c r="AT247" i="1"/>
  <c r="AF247" i="1"/>
  <c r="G246" i="1"/>
  <c r="AM229" i="1"/>
  <c r="O229" i="1"/>
  <c r="U229" i="1"/>
  <c r="F246" i="1"/>
  <c r="K246" i="1"/>
  <c r="J246" i="1"/>
  <c r="C248" i="1" l="1"/>
  <c r="B248" i="1"/>
  <c r="AE248" i="1"/>
  <c r="AT248" i="1"/>
  <c r="AF248" i="1"/>
  <c r="AM230" i="1"/>
  <c r="U230" i="1"/>
  <c r="O230" i="1"/>
  <c r="G247" i="1"/>
  <c r="J247" i="1"/>
  <c r="K247" i="1"/>
  <c r="F247" i="1"/>
  <c r="B249" i="1" l="1"/>
  <c r="C249" i="1"/>
  <c r="AT249" i="1"/>
  <c r="AE249" i="1"/>
  <c r="AF249" i="1"/>
  <c r="F248" i="1"/>
  <c r="AM231" i="1"/>
  <c r="O231" i="1"/>
  <c r="U231" i="1"/>
  <c r="K248" i="1"/>
  <c r="J248" i="1"/>
  <c r="G248" i="1"/>
  <c r="B250" i="1" l="1"/>
  <c r="C250" i="1"/>
  <c r="AT250" i="1"/>
  <c r="AE250" i="1"/>
  <c r="AF250" i="1"/>
  <c r="G249" i="1"/>
  <c r="AM232" i="1"/>
  <c r="U232" i="1"/>
  <c r="O232" i="1"/>
  <c r="K249" i="1"/>
  <c r="F249" i="1"/>
  <c r="J249" i="1"/>
  <c r="B251" i="1" l="1"/>
  <c r="C251" i="1"/>
  <c r="AE251" i="1"/>
  <c r="AT251" i="1"/>
  <c r="AF251" i="1"/>
  <c r="F250" i="1"/>
  <c r="AM233" i="1"/>
  <c r="O233" i="1"/>
  <c r="U233" i="1"/>
  <c r="K250" i="1"/>
  <c r="J250" i="1"/>
  <c r="G250" i="1"/>
  <c r="C252" i="1" l="1"/>
  <c r="B252" i="1"/>
  <c r="AE252" i="1"/>
  <c r="AT252" i="1"/>
  <c r="AF252" i="1"/>
  <c r="G251" i="1"/>
  <c r="O234" i="1"/>
  <c r="AM234" i="1"/>
  <c r="U234" i="1"/>
  <c r="J251" i="1"/>
  <c r="K251" i="1"/>
  <c r="F251" i="1"/>
  <c r="B253" i="1" l="1"/>
  <c r="C253" i="1"/>
  <c r="AE253" i="1"/>
  <c r="AF253" i="1"/>
  <c r="AT253" i="1"/>
  <c r="K252" i="1"/>
  <c r="F252" i="1"/>
  <c r="O235" i="1"/>
  <c r="U235" i="1"/>
  <c r="AM235" i="1"/>
  <c r="J252" i="1"/>
  <c r="G252" i="1"/>
  <c r="B254" i="1" l="1"/>
  <c r="C254" i="1"/>
  <c r="AT254" i="1"/>
  <c r="AE254" i="1"/>
  <c r="AF254" i="1"/>
  <c r="F253" i="1"/>
  <c r="O236" i="1"/>
  <c r="AM236" i="1"/>
  <c r="U236" i="1"/>
  <c r="K253" i="1"/>
  <c r="J253" i="1"/>
  <c r="G253" i="1"/>
  <c r="B255" i="1" l="1"/>
  <c r="C255" i="1"/>
  <c r="AE255" i="1"/>
  <c r="AT255" i="1"/>
  <c r="AF255" i="1"/>
  <c r="F254" i="1"/>
  <c r="AM237" i="1"/>
  <c r="O237" i="1"/>
  <c r="U237" i="1"/>
  <c r="K254" i="1"/>
  <c r="J254" i="1"/>
  <c r="G254" i="1"/>
  <c r="C256" i="1" l="1"/>
  <c r="B256" i="1"/>
  <c r="AE256" i="1"/>
  <c r="AT256" i="1"/>
  <c r="AF256" i="1"/>
  <c r="F255" i="1"/>
  <c r="AM238" i="1"/>
  <c r="U238" i="1"/>
  <c r="O238" i="1"/>
  <c r="J255" i="1"/>
  <c r="K255" i="1"/>
  <c r="G255" i="1"/>
  <c r="G256" i="1" l="1"/>
  <c r="U239" i="1"/>
  <c r="AM239" i="1"/>
  <c r="O239" i="1"/>
  <c r="J256" i="1"/>
  <c r="F256" i="1"/>
  <c r="K256" i="1"/>
  <c r="U240" i="1" l="1"/>
  <c r="O240" i="1"/>
  <c r="AM240" i="1"/>
  <c r="U241" i="1" l="1"/>
  <c r="AM241" i="1"/>
  <c r="O241" i="1"/>
  <c r="AM242" i="1" l="1"/>
  <c r="U242" i="1"/>
  <c r="O242" i="1"/>
  <c r="O243" i="1" l="1"/>
  <c r="U243" i="1"/>
  <c r="AM243" i="1"/>
  <c r="AM244" i="1" l="1"/>
  <c r="U244" i="1"/>
  <c r="O244" i="1"/>
  <c r="U245" i="1" l="1"/>
  <c r="AM245" i="1"/>
  <c r="O245" i="1"/>
  <c r="O246" i="1" l="1"/>
  <c r="AM246" i="1"/>
  <c r="U246" i="1"/>
  <c r="O247" i="1" l="1"/>
  <c r="U247" i="1"/>
  <c r="AM247" i="1"/>
  <c r="AM248" i="1" l="1"/>
  <c r="U248" i="1"/>
  <c r="O248" i="1"/>
  <c r="U249" i="1" l="1"/>
  <c r="AM249" i="1"/>
  <c r="O249" i="1"/>
  <c r="U250" i="1" l="1"/>
  <c r="AM250" i="1"/>
  <c r="O250" i="1"/>
  <c r="AM251" i="1" l="1"/>
  <c r="O251" i="1"/>
  <c r="U251" i="1"/>
  <c r="U252" i="1" l="1"/>
  <c r="O252" i="1"/>
  <c r="AM252" i="1"/>
  <c r="AM253" i="1" l="1"/>
  <c r="O253" i="1"/>
  <c r="U253" i="1"/>
  <c r="U254" i="1" l="1"/>
  <c r="O254" i="1"/>
  <c r="AM254" i="1"/>
  <c r="O255" i="1" l="1"/>
  <c r="U255" i="1"/>
  <c r="AM255" i="1"/>
  <c r="U256" i="1" l="1"/>
  <c r="O256" i="1"/>
  <c r="AM256" i="1"/>
</calcChain>
</file>

<file path=xl/sharedStrings.xml><?xml version="1.0" encoding="utf-8"?>
<sst xmlns="http://schemas.openxmlformats.org/spreadsheetml/2006/main" count="148" uniqueCount="95">
  <si>
    <t>X=</t>
  </si>
  <si>
    <t>Finisher</t>
  </si>
  <si>
    <t>m3</t>
  </si>
  <si>
    <t>sum</t>
  </si>
  <si>
    <t>€/l</t>
  </si>
  <si>
    <t>€</t>
  </si>
  <si>
    <t>Please insert Project's Information</t>
  </si>
  <si>
    <t>The project begins from the chainage:</t>
  </si>
  <si>
    <t>(in m)</t>
  </si>
  <si>
    <t>and Project finishes at the chainage:</t>
  </si>
  <si>
    <t>The project's intervals for the excavations calculations are (advancement rate):</t>
  </si>
  <si>
    <t>The daily hours of work are:</t>
  </si>
  <si>
    <t>In the following table, insert the quantities for each construction work (m3)</t>
  </si>
  <si>
    <t>Total project's quantities</t>
  </si>
  <si>
    <t>excavations</t>
  </si>
  <si>
    <t>embankments</t>
  </si>
  <si>
    <t>sod land</t>
  </si>
  <si>
    <t>pavement</t>
  </si>
  <si>
    <t>asphalt</t>
  </si>
  <si>
    <t>appropriate (m3)</t>
  </si>
  <si>
    <t>inappropriate (m3)</t>
  </si>
  <si>
    <t>excavations (m3)</t>
  </si>
  <si>
    <t>Insert the number of the available consrtuction equipment on site in the following table</t>
  </si>
  <si>
    <t>Construction Equipment</t>
  </si>
  <si>
    <t>Equipment</t>
  </si>
  <si>
    <t>Use</t>
  </si>
  <si>
    <t>Number</t>
  </si>
  <si>
    <t>Loaders</t>
  </si>
  <si>
    <t>Trucks</t>
  </si>
  <si>
    <t>Pavement Trucks</t>
  </si>
  <si>
    <t>Asphalt Trucks</t>
  </si>
  <si>
    <t>Pavers</t>
  </si>
  <si>
    <t>Water Tanks</t>
  </si>
  <si>
    <t>Fuel Tanks</t>
  </si>
  <si>
    <t>excvations</t>
  </si>
  <si>
    <t>earthworks</t>
  </si>
  <si>
    <t>transportation</t>
  </si>
  <si>
    <t>compaction</t>
  </si>
  <si>
    <t>paving</t>
  </si>
  <si>
    <t>fuel supply on site</t>
  </si>
  <si>
    <t>water supply on site</t>
  </si>
  <si>
    <t>In the following two tables insert the production rate for the equipment (m3/h) and the fuel consumption (l/h). The fuel supply is made on site by fuels tanks .</t>
  </si>
  <si>
    <t>Equipment production rate (m3/h)</t>
  </si>
  <si>
    <t>Fuel consumption (l/h)</t>
  </si>
  <si>
    <t>Loader</t>
  </si>
  <si>
    <t>Paver</t>
  </si>
  <si>
    <t>Excavator</t>
  </si>
  <si>
    <t>Excavators</t>
  </si>
  <si>
    <t>Volumes (m3)</t>
  </si>
  <si>
    <t>Tanks</t>
  </si>
  <si>
    <t>Consumption (l/100 km)</t>
  </si>
  <si>
    <t>Velocity (km/h)</t>
  </si>
  <si>
    <t>max</t>
  </si>
  <si>
    <t>min</t>
  </si>
  <si>
    <t>Paver Trucks</t>
  </si>
  <si>
    <r>
      <t xml:space="preserve">For Trucks and Tanks insert thei volumes' capacity (m3), their fule consumption (l/100 km) and their velocity (km/h).  The max velocity is when the Trucks are </t>
    </r>
    <r>
      <rPr>
        <b/>
        <u/>
        <sz val="11"/>
        <color theme="1"/>
        <rFont val="Calibri"/>
        <family val="2"/>
        <charset val="161"/>
        <scheme val="minor"/>
      </rPr>
      <t>empty</t>
    </r>
    <r>
      <rPr>
        <b/>
        <sz val="11"/>
        <color theme="1"/>
        <rFont val="Calibri"/>
        <family val="2"/>
        <charset val="161"/>
        <scheme val="minor"/>
      </rPr>
      <t>, whereas the min velocity when Trucks are</t>
    </r>
    <r>
      <rPr>
        <b/>
        <u/>
        <sz val="11"/>
        <color theme="1"/>
        <rFont val="Calibri"/>
        <family val="2"/>
        <charset val="161"/>
        <scheme val="minor"/>
      </rPr>
      <t xml:space="preserve"> loaded</t>
    </r>
    <r>
      <rPr>
        <b/>
        <sz val="11"/>
        <color theme="1"/>
        <rFont val="Calibri"/>
        <family val="2"/>
        <charset val="161"/>
        <scheme val="minor"/>
      </rPr>
      <t>.</t>
    </r>
  </si>
  <si>
    <t>The fuel price is estimated at:</t>
  </si>
  <si>
    <t>The daily wage of the operator is:</t>
  </si>
  <si>
    <t>The automated calculation of the site location with the minimum operation cost for the transportation and operation of the equipment. The quantities are divided equally for all the project legnth.</t>
  </si>
  <si>
    <t>CALCULATION OF THE OPTIMUM SITE LOCATION</t>
  </si>
  <si>
    <t>Clarifications</t>
  </si>
  <si>
    <r>
      <t>→</t>
    </r>
    <r>
      <rPr>
        <b/>
        <sz val="10"/>
        <color theme="1"/>
        <rFont val="Calibri"/>
        <family val="2"/>
        <charset val="161"/>
      </rPr>
      <t xml:space="preserve"> </t>
    </r>
    <r>
      <rPr>
        <b/>
        <sz val="11"/>
        <color theme="1"/>
        <rFont val="Calibri"/>
        <family val="2"/>
        <charset val="161"/>
      </rPr>
      <t>The optimum site location is presented in transportation column, "the otimum site location"</t>
    </r>
  </si>
  <si>
    <t xml:space="preserve">→ For the calulation of the cost at this location it is necassary to insert the location in the respective cell. This algoritm is better applied for linear projects with a totla length no more than 10km. </t>
  </si>
  <si>
    <t>→ This algoritm is based only on the quantitative characteristics of the project. For this location to be chosen the qualitative characteristics of this should be taken into account. The qualitative characteristics include the followings:</t>
  </si>
  <si>
    <t xml:space="preserve">Since all the criteria are met then the location is chosen, otherwise it is investigated a location near the proposed. </t>
  </si>
  <si>
    <t>Total project length</t>
  </si>
  <si>
    <t>Intervals</t>
  </si>
  <si>
    <t>Production rate/day</t>
  </si>
  <si>
    <t>Fuel consumption (l/day)</t>
  </si>
  <si>
    <t>Chainage</t>
  </si>
  <si>
    <t>tranportaions of eartworks</t>
  </si>
  <si>
    <t>earthworks supply</t>
  </si>
  <si>
    <t>sod land (m3)</t>
  </si>
  <si>
    <t>excavations  (m3)</t>
  </si>
  <si>
    <t>earthworks transportation</t>
  </si>
  <si>
    <r>
      <t xml:space="preserve">Cost     </t>
    </r>
    <r>
      <rPr>
        <b/>
        <sz val="16"/>
        <color theme="1"/>
        <rFont val="Calibri"/>
        <family val="2"/>
        <charset val="161"/>
      </rPr>
      <t>↓</t>
    </r>
  </si>
  <si>
    <t>Cost</t>
  </si>
  <si>
    <t>Distance from site</t>
  </si>
  <si>
    <t>Fuel cost</t>
  </si>
  <si>
    <t>Wages</t>
  </si>
  <si>
    <t>Total Fuel Consuption (m3)</t>
  </si>
  <si>
    <t>Number of Necessary Trasportations</t>
  </si>
  <si>
    <t>Earthworks Trucks</t>
  </si>
  <si>
    <t>Total Tranportations</t>
  </si>
  <si>
    <t>Half trasportations</t>
  </si>
  <si>
    <t>Total trasportations</t>
  </si>
  <si>
    <r>
      <t xml:space="preserve">Optimum Site Location                         </t>
    </r>
    <r>
      <rPr>
        <b/>
        <sz val="16"/>
        <color theme="1"/>
        <rFont val="Calibri"/>
        <family val="2"/>
        <charset val="161"/>
      </rPr>
      <t>↓</t>
    </r>
  </si>
  <si>
    <t>Please insert the optimum site location for the cost calculation</t>
  </si>
  <si>
    <t>❶Morfology and quality of ground</t>
  </si>
  <si>
    <t>❷Ground slope (places with slopes greater than 17% are rejected)</t>
  </si>
  <si>
    <t>❸Physical factors (temperature, humidity, sun, rain)</t>
  </si>
  <si>
    <t>❹Available space for the size of the construction site</t>
  </si>
  <si>
    <t>❺Available water supply, electricity, sewerage</t>
  </si>
  <si>
    <t>❻Legislation (land uses, biodiversity, archeology)</t>
  </si>
  <si>
    <r>
      <t>→</t>
    </r>
    <r>
      <rPr>
        <b/>
        <sz val="6.6"/>
        <color theme="1"/>
        <rFont val="Calibri"/>
        <family val="2"/>
        <charset val="161"/>
      </rPr>
      <t xml:space="preserve"> </t>
    </r>
    <r>
      <rPr>
        <b/>
        <sz val="11"/>
        <color theme="1"/>
        <rFont val="Calibri"/>
        <family val="2"/>
        <charset val="161"/>
      </rPr>
      <t xml:space="preserve">The site cost is appeared in the column "Cost"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</si>
</sst>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164" formatCode="0.0"/>
    <numFmt numFmtId="165" formatCode="#,##0.00\ &quot;€&quot;"/>
  </numFmts>
  <fonts count="14" x14ac:knownFonts="1">
    <font>
      <sz val="11"/>
      <color theme="1"/>
      <name val="Calibri"/>
      <family val="2"/>
      <charset val="161"/>
      <scheme val="minor"/>
    </font>
    <font>
      <b/>
      <sz val="11"/>
      <color theme="1"/>
      <name val="Calibri"/>
      <family val="2"/>
      <charset val="161"/>
      <scheme val="minor"/>
    </font>
    <font>
      <sz val="10"/>
      <color theme="1"/>
      <name val="Calibri"/>
      <family val="2"/>
      <charset val="161"/>
      <scheme val="minor"/>
    </font>
    <font>
      <sz val="9"/>
      <color theme="1"/>
      <name val="Calibri"/>
      <family val="2"/>
      <charset val="161"/>
      <scheme val="minor"/>
    </font>
    <font>
      <sz val="11"/>
      <name val="Calibri"/>
      <family val="2"/>
      <charset val="161"/>
      <scheme val="minor"/>
    </font>
    <font>
      <b/>
      <sz val="12"/>
      <color theme="1"/>
      <name val="Calibri"/>
      <family val="2"/>
      <charset val="161"/>
      <scheme val="minor"/>
    </font>
    <font>
      <b/>
      <sz val="14"/>
      <color theme="1"/>
      <name val="Calibri"/>
      <family val="2"/>
      <charset val="161"/>
      <scheme val="minor"/>
    </font>
    <font>
      <b/>
      <u/>
      <sz val="11"/>
      <color theme="1"/>
      <name val="Calibri"/>
      <family val="2"/>
      <charset val="161"/>
      <scheme val="minor"/>
    </font>
    <font>
      <sz val="11"/>
      <color theme="1"/>
      <name val="Calibri"/>
      <family val="2"/>
      <charset val="161"/>
    </font>
    <font>
      <b/>
      <sz val="11"/>
      <color theme="1"/>
      <name val="Calibri"/>
      <family val="2"/>
      <charset val="161"/>
    </font>
    <font>
      <b/>
      <sz val="6.6"/>
      <color theme="1"/>
      <name val="Calibri"/>
      <family val="2"/>
      <charset val="161"/>
    </font>
    <font>
      <b/>
      <sz val="16"/>
      <color theme="1"/>
      <name val="Calibri"/>
      <family val="2"/>
      <charset val="161"/>
      <scheme val="minor"/>
    </font>
    <font>
      <b/>
      <sz val="16"/>
      <color theme="1"/>
      <name val="Calibri"/>
      <family val="2"/>
      <charset val="161"/>
    </font>
    <font>
      <b/>
      <sz val="10"/>
      <color theme="1"/>
      <name val="Calibri"/>
      <family val="2"/>
      <charset val="161"/>
    </font>
  </fonts>
  <fills count="8">
    <fill>
      <patternFill patternType="none"/>
    </fill>
    <fill>
      <patternFill patternType="gray125"/>
    </fill>
    <fill>
      <patternFill patternType="solid">
        <fgColor theme="0"/>
        <bgColor indexed="64"/>
      </patternFill>
    </fill>
    <fill>
      <patternFill patternType="solid">
        <fgColor theme="5" tint="0.39997558519241921"/>
        <bgColor indexed="64"/>
      </patternFill>
    </fill>
    <fill>
      <patternFill patternType="solid">
        <fgColor theme="1" tint="0.49998474074526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s>
  <cellStyleXfs count="1">
    <xf numFmtId="0" fontId="0" fillId="0" borderId="0"/>
  </cellStyleXfs>
  <cellXfs count="193">
    <xf numFmtId="0" fontId="0" fillId="0" borderId="0" xfId="0"/>
    <xf numFmtId="0" fontId="0" fillId="2" borderId="1" xfId="0" applyFill="1" applyBorder="1"/>
    <xf numFmtId="0" fontId="0" fillId="0" borderId="1" xfId="0" applyBorder="1"/>
    <xf numFmtId="0" fontId="0" fillId="0" borderId="0" xfId="0" applyBorder="1"/>
    <xf numFmtId="0" fontId="0" fillId="0" borderId="0" xfId="0" applyBorder="1" applyAlignment="1"/>
    <xf numFmtId="0" fontId="0" fillId="0" borderId="0" xfId="0" applyAlignment="1">
      <alignment horizontal="center"/>
    </xf>
    <xf numFmtId="0" fontId="0" fillId="0" borderId="0" xfId="0" applyBorder="1" applyAlignment="1">
      <alignment horizontal="left"/>
    </xf>
    <xf numFmtId="0" fontId="0" fillId="0" borderId="1" xfId="0" applyBorder="1" applyAlignment="1">
      <alignment vertical="center"/>
    </xf>
    <xf numFmtId="0" fontId="0" fillId="2" borderId="1" xfId="0" applyFill="1" applyBorder="1" applyAlignment="1">
      <alignment horizontal="center" vertical="center"/>
    </xf>
    <xf numFmtId="0" fontId="0" fillId="4" borderId="0" xfId="0" applyFill="1"/>
    <xf numFmtId="0" fontId="0" fillId="2" borderId="0" xfId="0" applyFill="1"/>
    <xf numFmtId="0" fontId="4" fillId="4" borderId="0" xfId="0" applyFont="1" applyFill="1" applyBorder="1" applyAlignment="1">
      <alignment horizontal="right"/>
    </xf>
    <xf numFmtId="0" fontId="0" fillId="2" borderId="0" xfId="0" applyFill="1" applyBorder="1" applyAlignment="1"/>
    <xf numFmtId="0" fontId="0" fillId="2" borderId="2" xfId="0" applyFill="1" applyBorder="1"/>
    <xf numFmtId="0" fontId="0" fillId="0" borderId="2" xfId="0" applyBorder="1" applyAlignment="1">
      <alignment horizontal="center"/>
    </xf>
    <xf numFmtId="0" fontId="0" fillId="4" borderId="0" xfId="0" applyFont="1" applyFill="1"/>
    <xf numFmtId="0" fontId="4" fillId="0" borderId="1" xfId="0" applyFont="1" applyFill="1" applyBorder="1" applyAlignment="1">
      <alignment horizontal="center" vertical="center" wrapText="1"/>
    </xf>
    <xf numFmtId="0" fontId="0" fillId="0" borderId="0" xfId="0" applyFill="1" applyBorder="1" applyAlignment="1">
      <alignment horizontal="right"/>
    </xf>
    <xf numFmtId="0" fontId="0" fillId="0" borderId="0" xfId="0" applyFill="1" applyBorder="1"/>
    <xf numFmtId="0" fontId="4" fillId="0" borderId="0" xfId="0" applyFont="1" applyFill="1" applyBorder="1" applyAlignment="1">
      <alignment horizontal="right"/>
    </xf>
    <xf numFmtId="44" fontId="4" fillId="0" borderId="0" xfId="0" applyNumberFormat="1" applyFont="1" applyFill="1" applyBorder="1" applyAlignment="1">
      <alignment horizontal="center"/>
    </xf>
    <xf numFmtId="0" fontId="0" fillId="0" borderId="2" xfId="0" applyBorder="1"/>
    <xf numFmtId="0" fontId="0" fillId="0" borderId="1" xfId="0" applyFill="1" applyBorder="1" applyAlignment="1">
      <alignment horizontal="center" vertical="center" wrapText="1"/>
    </xf>
    <xf numFmtId="0" fontId="0" fillId="0" borderId="1" xfId="0" applyBorder="1" applyAlignment="1">
      <alignment horizontal="center"/>
    </xf>
    <xf numFmtId="0" fontId="0" fillId="0" borderId="1" xfId="0" applyFill="1" applyBorder="1" applyAlignment="1">
      <alignment horizontal="center"/>
    </xf>
    <xf numFmtId="0" fontId="0" fillId="0" borderId="0" xfId="0" applyAlignment="1">
      <alignment wrapText="1"/>
    </xf>
    <xf numFmtId="0" fontId="4" fillId="0" borderId="0" xfId="0" applyNumberFormat="1" applyFont="1" applyFill="1" applyBorder="1" applyAlignment="1">
      <alignment horizontal="center"/>
    </xf>
    <xf numFmtId="0" fontId="1" fillId="0" borderId="0" xfId="0" applyFont="1" applyBorder="1" applyAlignment="1">
      <alignment vertical="center" wrapText="1"/>
    </xf>
    <xf numFmtId="0" fontId="1" fillId="0" borderId="0" xfId="0" applyFont="1" applyFill="1" applyBorder="1" applyAlignment="1"/>
    <xf numFmtId="0" fontId="0" fillId="0" borderId="0" xfId="0" applyFill="1"/>
    <xf numFmtId="0" fontId="0" fillId="0" borderId="0" xfId="0" applyFill="1" applyAlignment="1">
      <alignment wrapText="1"/>
    </xf>
    <xf numFmtId="0" fontId="1" fillId="7" borderId="0" xfId="0" applyFont="1" applyFill="1" applyBorder="1" applyAlignment="1"/>
    <xf numFmtId="0" fontId="0" fillId="7" borderId="0" xfId="0" applyFill="1"/>
    <xf numFmtId="0" fontId="1" fillId="7" borderId="0" xfId="0" applyFont="1" applyFill="1" applyBorder="1"/>
    <xf numFmtId="0" fontId="0" fillId="7" borderId="0" xfId="0" applyFill="1" applyBorder="1"/>
    <xf numFmtId="0" fontId="1" fillId="7" borderId="0" xfId="0" applyFont="1" applyFill="1" applyBorder="1" applyAlignment="1">
      <alignment horizontal="left"/>
    </xf>
    <xf numFmtId="0" fontId="1" fillId="7" borderId="6" xfId="0" applyFont="1" applyFill="1" applyBorder="1" applyAlignment="1">
      <alignment horizontal="center"/>
    </xf>
    <xf numFmtId="0" fontId="0" fillId="7" borderId="0" xfId="0" applyFill="1" applyAlignment="1">
      <alignment wrapText="1"/>
    </xf>
    <xf numFmtId="0" fontId="0" fillId="7" borderId="0" xfId="0" applyFill="1" applyBorder="1" applyAlignment="1"/>
    <xf numFmtId="0" fontId="0" fillId="7" borderId="0" xfId="0" applyFill="1" applyBorder="1" applyAlignment="1">
      <alignment horizontal="left"/>
    </xf>
    <xf numFmtId="0" fontId="0" fillId="7" borderId="0" xfId="0" applyFill="1" applyBorder="1" applyAlignment="1">
      <alignment horizontal="center"/>
    </xf>
    <xf numFmtId="0" fontId="1" fillId="7" borderId="1" xfId="0" applyFont="1" applyFill="1" applyBorder="1" applyAlignment="1">
      <alignment horizontal="center"/>
    </xf>
    <xf numFmtId="0" fontId="0" fillId="7" borderId="1" xfId="0" applyFill="1" applyBorder="1" applyAlignment="1">
      <alignment horizontal="center"/>
    </xf>
    <xf numFmtId="0" fontId="1" fillId="7" borderId="0" xfId="0" applyFont="1" applyFill="1" applyBorder="1" applyAlignment="1">
      <alignment horizontal="center"/>
    </xf>
    <xf numFmtId="0" fontId="0" fillId="2" borderId="10" xfId="0" applyFill="1" applyBorder="1" applyAlignment="1">
      <alignment horizontal="center"/>
    </xf>
    <xf numFmtId="0" fontId="0" fillId="2" borderId="14" xfId="0" applyFont="1" applyFill="1" applyBorder="1" applyAlignment="1">
      <alignment horizontal="center"/>
    </xf>
    <xf numFmtId="0" fontId="0" fillId="2" borderId="15" xfId="0" applyFont="1" applyFill="1" applyBorder="1" applyAlignment="1">
      <alignment horizontal="center"/>
    </xf>
    <xf numFmtId="0" fontId="0" fillId="2" borderId="16" xfId="0" applyFont="1" applyFill="1" applyBorder="1" applyAlignment="1">
      <alignment horizontal="center"/>
    </xf>
    <xf numFmtId="0" fontId="1" fillId="7" borderId="0" xfId="0" applyFont="1" applyFill="1" applyAlignment="1">
      <alignment horizontal="center"/>
    </xf>
    <xf numFmtId="164" fontId="1" fillId="7" borderId="34" xfId="0" applyNumberFormat="1" applyFont="1" applyFill="1" applyBorder="1" applyAlignment="1">
      <alignment horizontal="center" vertical="center" wrapText="1"/>
    </xf>
    <xf numFmtId="164" fontId="1" fillId="7" borderId="26" xfId="0" applyNumberFormat="1" applyFont="1" applyFill="1" applyBorder="1" applyAlignment="1">
      <alignment horizontal="center" vertical="center" wrapText="1"/>
    </xf>
    <xf numFmtId="164" fontId="1" fillId="7" borderId="11" xfId="0" applyNumberFormat="1" applyFont="1" applyFill="1" applyBorder="1" applyAlignment="1">
      <alignment horizontal="center" vertical="center"/>
    </xf>
    <xf numFmtId="164" fontId="1" fillId="7" borderId="13" xfId="0" applyNumberFormat="1" applyFont="1" applyFill="1" applyBorder="1" applyAlignment="1">
      <alignment horizontal="center" vertical="center"/>
    </xf>
    <xf numFmtId="0" fontId="0" fillId="2" borderId="11" xfId="0" applyFill="1" applyBorder="1" applyAlignment="1">
      <alignment horizontal="center"/>
    </xf>
    <xf numFmtId="0" fontId="0" fillId="2" borderId="12" xfId="0" applyFill="1" applyBorder="1" applyAlignment="1">
      <alignment horizontal="center"/>
    </xf>
    <xf numFmtId="0" fontId="0" fillId="2" borderId="12" xfId="0" applyFill="1" applyBorder="1" applyAlignment="1">
      <alignment horizontal="center" vertical="center"/>
    </xf>
    <xf numFmtId="0" fontId="0" fillId="2" borderId="13" xfId="0" applyFill="1" applyBorder="1" applyAlignment="1">
      <alignment horizontal="center" vertical="center" wrapText="1"/>
    </xf>
    <xf numFmtId="0" fontId="0" fillId="2" borderId="13" xfId="0" applyFill="1" applyBorder="1" applyAlignment="1">
      <alignment horizontal="center"/>
    </xf>
    <xf numFmtId="0" fontId="0" fillId="2" borderId="11" xfId="0" applyFill="1" applyBorder="1" applyAlignment="1">
      <alignment horizontal="center" vertical="center"/>
    </xf>
    <xf numFmtId="0" fontId="0" fillId="2" borderId="13" xfId="0" applyFill="1" applyBorder="1" applyAlignment="1">
      <alignment horizontal="center" vertical="center"/>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7" borderId="0" xfId="0" applyFill="1" applyAlignment="1">
      <alignment horizontal="left"/>
    </xf>
    <xf numFmtId="0" fontId="1" fillId="7" borderId="0" xfId="0" applyFont="1" applyFill="1" applyAlignment="1">
      <alignment horizontal="left"/>
    </xf>
    <xf numFmtId="0" fontId="0" fillId="7" borderId="0" xfId="0" applyFill="1" applyAlignment="1">
      <alignment horizontal="center" wrapText="1"/>
    </xf>
    <xf numFmtId="0" fontId="0" fillId="2" borderId="10" xfId="0" applyFont="1" applyFill="1" applyBorder="1" applyAlignment="1">
      <alignment horizontal="center"/>
    </xf>
    <xf numFmtId="0" fontId="0" fillId="7" borderId="2" xfId="0" applyFont="1" applyFill="1" applyBorder="1" applyAlignment="1">
      <alignment wrapText="1"/>
    </xf>
    <xf numFmtId="0" fontId="0" fillId="7" borderId="2" xfId="0" applyFont="1" applyFill="1" applyBorder="1" applyAlignment="1"/>
    <xf numFmtId="0" fontId="9" fillId="0" borderId="0" xfId="0" applyFont="1" applyAlignment="1"/>
    <xf numFmtId="0" fontId="1" fillId="0" borderId="0" xfId="0" applyFont="1" applyFill="1" applyAlignment="1">
      <alignment wrapText="1"/>
    </xf>
    <xf numFmtId="0" fontId="9" fillId="0" borderId="0" xfId="0" applyFont="1" applyFill="1" applyAlignment="1"/>
    <xf numFmtId="0" fontId="9" fillId="0" borderId="0" xfId="0" applyFont="1" applyAlignment="1">
      <alignment horizontal="left" wrapText="1"/>
    </xf>
    <xf numFmtId="0" fontId="5" fillId="0" borderId="0" xfId="0" applyFont="1" applyFill="1" applyBorder="1" applyAlignment="1"/>
    <xf numFmtId="164" fontId="2" fillId="6" borderId="1" xfId="0" applyNumberFormat="1" applyFont="1" applyFill="1" applyBorder="1" applyAlignment="1">
      <alignment horizontal="center" vertical="center"/>
    </xf>
    <xf numFmtId="164" fontId="2" fillId="6" borderId="1" xfId="0" applyNumberFormat="1" applyFont="1" applyFill="1" applyBorder="1" applyAlignment="1">
      <alignment horizontal="center" vertical="center" wrapText="1"/>
    </xf>
    <xf numFmtId="164" fontId="2" fillId="6" borderId="3" xfId="0" applyNumberFormat="1" applyFont="1" applyFill="1" applyBorder="1" applyAlignment="1">
      <alignment horizontal="center" vertical="center" wrapText="1"/>
    </xf>
    <xf numFmtId="164" fontId="3" fillId="7" borderId="1" xfId="0" applyNumberFormat="1" applyFont="1" applyFill="1" applyBorder="1" applyAlignment="1">
      <alignment horizontal="center" vertical="center"/>
    </xf>
    <xf numFmtId="164" fontId="3" fillId="7" borderId="1" xfId="0" applyNumberFormat="1" applyFont="1" applyFill="1" applyBorder="1" applyAlignment="1">
      <alignment horizontal="center" vertical="center" wrapText="1"/>
    </xf>
    <xf numFmtId="0" fontId="0" fillId="7" borderId="1" xfId="0" applyFill="1" applyBorder="1" applyAlignment="1">
      <alignment horizontal="center" vertical="center" wrapText="1"/>
    </xf>
    <xf numFmtId="0" fontId="4" fillId="7" borderId="7" xfId="0" applyFont="1" applyFill="1" applyBorder="1" applyAlignment="1">
      <alignment horizontal="center" vertical="center" wrapText="1"/>
    </xf>
    <xf numFmtId="0" fontId="4" fillId="7" borderId="9"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0" fillId="7" borderId="2" xfId="0" applyFill="1" applyBorder="1" applyAlignment="1">
      <alignment horizontal="center" vertical="center" wrapText="1"/>
    </xf>
    <xf numFmtId="0" fontId="4" fillId="0" borderId="0" xfId="0" applyFont="1" applyFill="1" applyBorder="1" applyAlignment="1">
      <alignment horizontal="center" wrapText="1"/>
    </xf>
    <xf numFmtId="0" fontId="0" fillId="0" borderId="43" xfId="0" applyBorder="1" applyAlignment="1">
      <alignment horizontal="center" wrapText="1"/>
    </xf>
    <xf numFmtId="0" fontId="0" fillId="0" borderId="2" xfId="0" applyFill="1" applyBorder="1" applyAlignment="1">
      <alignment horizontal="center" vertical="center" wrapText="1"/>
    </xf>
    <xf numFmtId="0" fontId="4" fillId="0" borderId="2" xfId="0" applyFont="1" applyFill="1" applyBorder="1" applyAlignment="1">
      <alignment horizontal="center" vertical="center" wrapText="1"/>
    </xf>
    <xf numFmtId="0" fontId="11" fillId="3" borderId="0" xfId="0" applyFont="1" applyFill="1" applyAlignment="1">
      <alignment horizontal="center"/>
    </xf>
    <xf numFmtId="165" fontId="11" fillId="3" borderId="0" xfId="0" applyNumberFormat="1" applyFont="1" applyFill="1"/>
    <xf numFmtId="0" fontId="6" fillId="0" borderId="0" xfId="0" applyFont="1" applyFill="1" applyBorder="1" applyAlignment="1">
      <alignment horizontal="center"/>
    </xf>
    <xf numFmtId="0" fontId="8" fillId="2" borderId="5" xfId="0" applyFont="1" applyFill="1" applyBorder="1" applyAlignment="1">
      <alignment horizontal="left" wrapText="1"/>
    </xf>
    <xf numFmtId="0" fontId="8" fillId="2" borderId="0" xfId="0" applyFont="1" applyFill="1" applyBorder="1" applyAlignment="1">
      <alignment horizontal="left" wrapText="1"/>
    </xf>
    <xf numFmtId="0" fontId="8" fillId="2" borderId="37" xfId="0" applyFont="1" applyFill="1" applyBorder="1" applyAlignment="1">
      <alignment horizontal="left" wrapText="1"/>
    </xf>
    <xf numFmtId="0" fontId="9" fillId="2" borderId="0" xfId="0" applyFont="1" applyFill="1" applyBorder="1" applyAlignment="1">
      <alignment horizontal="left" wrapText="1"/>
    </xf>
    <xf numFmtId="0" fontId="9" fillId="2" borderId="37" xfId="0" applyFont="1" applyFill="1" applyBorder="1" applyAlignment="1">
      <alignment horizontal="left" wrapText="1"/>
    </xf>
    <xf numFmtId="0" fontId="0" fillId="2" borderId="0" xfId="0" applyFill="1" applyAlignment="1">
      <alignment horizontal="left"/>
    </xf>
    <xf numFmtId="0" fontId="7" fillId="2" borderId="18" xfId="0" applyFont="1" applyFill="1" applyBorder="1" applyAlignment="1">
      <alignment horizontal="left"/>
    </xf>
    <xf numFmtId="0" fontId="7" fillId="2" borderId="8" xfId="0" applyFont="1" applyFill="1" applyBorder="1" applyAlignment="1">
      <alignment horizontal="left"/>
    </xf>
    <xf numFmtId="0" fontId="7" fillId="2" borderId="17" xfId="0" applyFont="1" applyFill="1" applyBorder="1" applyAlignment="1">
      <alignment horizontal="left"/>
    </xf>
    <xf numFmtId="0" fontId="9" fillId="2" borderId="5" xfId="0" applyFont="1" applyFill="1" applyBorder="1" applyAlignment="1">
      <alignment horizontal="left" wrapText="1"/>
    </xf>
    <xf numFmtId="0" fontId="1" fillId="7" borderId="0" xfId="0" applyFont="1" applyFill="1" applyBorder="1" applyAlignment="1">
      <alignment horizontal="left"/>
    </xf>
    <xf numFmtId="0" fontId="0" fillId="7" borderId="0" xfId="0" applyFill="1" applyAlignment="1">
      <alignment horizontal="left"/>
    </xf>
    <xf numFmtId="0" fontId="0" fillId="7" borderId="0" xfId="0" applyFill="1" applyBorder="1" applyAlignment="1">
      <alignment horizontal="center"/>
    </xf>
    <xf numFmtId="0" fontId="0" fillId="7" borderId="0" xfId="0" applyFill="1" applyAlignment="1">
      <alignment horizontal="center"/>
    </xf>
    <xf numFmtId="0" fontId="11" fillId="3" borderId="0" xfId="0" applyFont="1" applyFill="1" applyBorder="1" applyAlignment="1">
      <alignment horizontal="center" vertical="center" wrapText="1"/>
    </xf>
    <xf numFmtId="0" fontId="1" fillId="0" borderId="39" xfId="0" applyFont="1" applyBorder="1" applyAlignment="1">
      <alignment vertical="center" wrapText="1"/>
    </xf>
    <xf numFmtId="0" fontId="1" fillId="0" borderId="40" xfId="0" applyFont="1" applyBorder="1" applyAlignment="1">
      <alignment vertical="center" wrapText="1"/>
    </xf>
    <xf numFmtId="0" fontId="1" fillId="0" borderId="41" xfId="0" applyFont="1" applyBorder="1" applyAlignment="1">
      <alignment vertical="center" wrapText="1"/>
    </xf>
    <xf numFmtId="0" fontId="1" fillId="0" borderId="42" xfId="0" applyFont="1" applyBorder="1" applyAlignment="1">
      <alignment vertical="center" wrapText="1"/>
    </xf>
    <xf numFmtId="0" fontId="1" fillId="0" borderId="0" xfId="0" applyFont="1" applyBorder="1" applyAlignment="1">
      <alignment vertical="center" wrapText="1"/>
    </xf>
    <xf numFmtId="0" fontId="1" fillId="0" borderId="30" xfId="0" applyFont="1" applyBorder="1" applyAlignment="1">
      <alignment vertical="center" wrapText="1"/>
    </xf>
    <xf numFmtId="0" fontId="0" fillId="0" borderId="0" xfId="0" applyFill="1" applyBorder="1" applyAlignment="1">
      <alignment horizontal="center" vertical="center"/>
    </xf>
    <xf numFmtId="0" fontId="0" fillId="0" borderId="0" xfId="0" applyFill="1" applyBorder="1" applyAlignment="1">
      <alignment horizontal="center"/>
    </xf>
    <xf numFmtId="0" fontId="1" fillId="6" borderId="1" xfId="0" applyFont="1" applyFill="1" applyBorder="1" applyAlignment="1">
      <alignment horizontal="center"/>
    </xf>
    <xf numFmtId="0" fontId="0" fillId="7" borderId="1" xfId="0" applyFill="1" applyBorder="1" applyAlignment="1">
      <alignment horizontal="center"/>
    </xf>
    <xf numFmtId="0" fontId="0" fillId="6" borderId="6" xfId="0" applyFill="1" applyBorder="1" applyAlignment="1">
      <alignment horizontal="center" vertical="center" wrapText="1"/>
    </xf>
    <xf numFmtId="0" fontId="0" fillId="6" borderId="7" xfId="0" applyFill="1" applyBorder="1" applyAlignment="1">
      <alignment horizontal="center" vertical="center" wrapText="1"/>
    </xf>
    <xf numFmtId="0" fontId="0" fillId="3" borderId="35" xfId="0" applyFill="1" applyBorder="1" applyAlignment="1">
      <alignment horizontal="center" wrapText="1"/>
    </xf>
    <xf numFmtId="0" fontId="0" fillId="3" borderId="36" xfId="0" applyFill="1" applyBorder="1" applyAlignment="1">
      <alignment horizontal="center" wrapText="1"/>
    </xf>
    <xf numFmtId="0" fontId="0" fillId="3" borderId="32" xfId="0" applyFill="1" applyBorder="1" applyAlignment="1">
      <alignment horizontal="center" wrapText="1"/>
    </xf>
    <xf numFmtId="0" fontId="0" fillId="6" borderId="2" xfId="0" applyFill="1" applyBorder="1" applyAlignment="1">
      <alignment horizontal="center" vertical="center"/>
    </xf>
    <xf numFmtId="0" fontId="0" fillId="6" borderId="4" xfId="0" applyFill="1" applyBorder="1" applyAlignment="1">
      <alignment horizontal="center" vertical="center"/>
    </xf>
    <xf numFmtId="0" fontId="0" fillId="6" borderId="3" xfId="0" applyFill="1" applyBorder="1" applyAlignment="1">
      <alignment horizontal="center" vertical="center"/>
    </xf>
    <xf numFmtId="0" fontId="0" fillId="6" borderId="1" xfId="0" applyFill="1" applyBorder="1" applyAlignment="1">
      <alignment horizontal="center" vertical="center"/>
    </xf>
    <xf numFmtId="0" fontId="1" fillId="6" borderId="1" xfId="0" applyFont="1" applyFill="1" applyBorder="1" applyAlignment="1">
      <alignment horizontal="center" vertical="center"/>
    </xf>
    <xf numFmtId="0" fontId="0" fillId="0" borderId="1" xfId="0" applyBorder="1" applyAlignment="1">
      <alignment horizontal="left"/>
    </xf>
    <xf numFmtId="0" fontId="0" fillId="5" borderId="1" xfId="0" applyFill="1" applyBorder="1" applyAlignment="1">
      <alignment horizontal="left"/>
    </xf>
    <xf numFmtId="0" fontId="1" fillId="5" borderId="2" xfId="0" applyFont="1" applyFill="1" applyBorder="1" applyAlignment="1">
      <alignment horizontal="center"/>
    </xf>
    <xf numFmtId="0" fontId="1" fillId="5" borderId="4" xfId="0" applyFont="1" applyFill="1" applyBorder="1" applyAlignment="1">
      <alignment horizontal="center"/>
    </xf>
    <xf numFmtId="0" fontId="1" fillId="5" borderId="3" xfId="0" applyFont="1" applyFill="1" applyBorder="1" applyAlignment="1">
      <alignment horizontal="center"/>
    </xf>
    <xf numFmtId="164" fontId="2" fillId="6" borderId="2" xfId="0" applyNumberFormat="1" applyFont="1" applyFill="1" applyBorder="1" applyAlignment="1">
      <alignment horizontal="center" vertical="center"/>
    </xf>
    <xf numFmtId="164" fontId="2" fillId="6" borderId="3" xfId="0" applyNumberFormat="1" applyFont="1" applyFill="1" applyBorder="1" applyAlignment="1">
      <alignment horizontal="center" vertical="center"/>
    </xf>
    <xf numFmtId="0" fontId="2" fillId="6" borderId="1" xfId="0" applyFont="1" applyFill="1" applyBorder="1" applyAlignment="1">
      <alignment horizontal="center" vertical="center"/>
    </xf>
    <xf numFmtId="0" fontId="0" fillId="0" borderId="1" xfId="0" applyFill="1" applyBorder="1" applyAlignment="1">
      <alignment horizontal="left"/>
    </xf>
    <xf numFmtId="0" fontId="0" fillId="0" borderId="2" xfId="0" applyFill="1" applyBorder="1" applyAlignment="1">
      <alignment horizontal="left"/>
    </xf>
    <xf numFmtId="0" fontId="0" fillId="7" borderId="1" xfId="0" applyFill="1" applyBorder="1" applyAlignment="1">
      <alignment horizontal="left"/>
    </xf>
    <xf numFmtId="0" fontId="0" fillId="7" borderId="2" xfId="0" applyFill="1" applyBorder="1" applyAlignment="1">
      <alignment horizontal="left"/>
    </xf>
    <xf numFmtId="0" fontId="0" fillId="7" borderId="0" xfId="0" applyFill="1" applyBorder="1" applyAlignment="1">
      <alignment horizontal="left"/>
    </xf>
    <xf numFmtId="0" fontId="0" fillId="7" borderId="30" xfId="0" applyFill="1" applyBorder="1" applyAlignment="1">
      <alignment horizontal="left"/>
    </xf>
    <xf numFmtId="0" fontId="1" fillId="7" borderId="19" xfId="0" applyFont="1" applyFill="1" applyBorder="1" applyAlignment="1">
      <alignment horizontal="center" vertical="center"/>
    </xf>
    <xf numFmtId="0" fontId="1" fillId="7" borderId="33" xfId="0" applyFont="1" applyFill="1" applyBorder="1" applyAlignment="1">
      <alignment horizontal="center" vertical="center"/>
    </xf>
    <xf numFmtId="0" fontId="1" fillId="7" borderId="35" xfId="0" applyFont="1" applyFill="1" applyBorder="1" applyAlignment="1">
      <alignment horizontal="center"/>
    </xf>
    <xf numFmtId="0" fontId="1" fillId="7" borderId="36" xfId="0" applyFont="1" applyFill="1" applyBorder="1" applyAlignment="1">
      <alignment horizontal="center"/>
    </xf>
    <xf numFmtId="0" fontId="1" fillId="7" borderId="32" xfId="0" applyFont="1" applyFill="1" applyBorder="1" applyAlignment="1">
      <alignment horizontal="center"/>
    </xf>
    <xf numFmtId="164" fontId="1" fillId="7" borderId="19" xfId="0" applyNumberFormat="1" applyFont="1" applyFill="1" applyBorder="1" applyAlignment="1">
      <alignment horizontal="center" vertical="center"/>
    </xf>
    <xf numFmtId="164" fontId="1" fillId="7" borderId="33" xfId="0" applyNumberFormat="1" applyFont="1" applyFill="1" applyBorder="1" applyAlignment="1">
      <alignment horizontal="center" vertical="center"/>
    </xf>
    <xf numFmtId="0" fontId="1" fillId="7" borderId="18" xfId="0" applyFont="1" applyFill="1" applyBorder="1" applyAlignment="1">
      <alignment horizontal="center" vertical="center" wrapText="1"/>
    </xf>
    <xf numFmtId="0" fontId="1" fillId="7" borderId="8" xfId="0" applyFont="1" applyFill="1" applyBorder="1" applyAlignment="1">
      <alignment horizontal="center" vertical="center" wrapText="1"/>
    </xf>
    <xf numFmtId="0" fontId="1" fillId="7" borderId="17" xfId="0" applyFont="1" applyFill="1" applyBorder="1" applyAlignment="1">
      <alignment horizontal="center" vertical="center" wrapText="1"/>
    </xf>
    <xf numFmtId="0" fontId="0" fillId="7" borderId="2" xfId="0" applyFill="1" applyBorder="1" applyAlignment="1">
      <alignment horizontal="left" vertical="center"/>
    </xf>
    <xf numFmtId="0" fontId="0" fillId="7" borderId="4" xfId="0" applyFill="1" applyBorder="1" applyAlignment="1">
      <alignment horizontal="left" vertical="center"/>
    </xf>
    <xf numFmtId="0" fontId="0" fillId="7" borderId="28" xfId="0" applyFill="1" applyBorder="1" applyAlignment="1">
      <alignment horizontal="left" vertical="center"/>
    </xf>
    <xf numFmtId="0" fontId="1" fillId="7" borderId="1" xfId="0" applyFont="1" applyFill="1" applyBorder="1" applyAlignment="1">
      <alignment horizontal="center"/>
    </xf>
    <xf numFmtId="0" fontId="0" fillId="7" borderId="2" xfId="0" applyFill="1" applyBorder="1" applyAlignment="1">
      <alignment horizontal="left" vertical="center" wrapText="1"/>
    </xf>
    <xf numFmtId="0" fontId="0" fillId="7" borderId="4" xfId="0" applyFill="1" applyBorder="1" applyAlignment="1">
      <alignment horizontal="left" vertical="center" wrapText="1"/>
    </xf>
    <xf numFmtId="0" fontId="0" fillId="7" borderId="28" xfId="0" applyFill="1" applyBorder="1" applyAlignment="1">
      <alignment horizontal="left" vertical="center" wrapText="1"/>
    </xf>
    <xf numFmtId="0" fontId="1" fillId="7" borderId="2" xfId="0" applyFont="1" applyFill="1" applyBorder="1" applyAlignment="1">
      <alignment horizontal="center"/>
    </xf>
    <xf numFmtId="0" fontId="1" fillId="7" borderId="4" xfId="0" applyFont="1" applyFill="1" applyBorder="1" applyAlignment="1">
      <alignment horizontal="center"/>
    </xf>
    <xf numFmtId="0" fontId="1" fillId="7" borderId="17" xfId="0" applyFont="1" applyFill="1" applyBorder="1" applyAlignment="1">
      <alignment horizontal="center"/>
    </xf>
    <xf numFmtId="0" fontId="1" fillId="7" borderId="1" xfId="0" applyFont="1" applyFill="1" applyBorder="1" applyAlignment="1">
      <alignment horizontal="center" vertical="center"/>
    </xf>
    <xf numFmtId="0" fontId="1" fillId="7" borderId="6" xfId="0" applyFont="1" applyFill="1" applyBorder="1" applyAlignment="1">
      <alignment horizontal="center" vertical="center"/>
    </xf>
    <xf numFmtId="0" fontId="1" fillId="7" borderId="0" xfId="0" applyFont="1" applyFill="1" applyAlignment="1">
      <alignment horizontal="left" wrapText="1"/>
    </xf>
    <xf numFmtId="0" fontId="1" fillId="7" borderId="3" xfId="0" applyFont="1" applyFill="1" applyBorder="1" applyAlignment="1">
      <alignment horizontal="center"/>
    </xf>
    <xf numFmtId="0" fontId="0" fillId="7" borderId="3" xfId="0" applyFill="1" applyBorder="1" applyAlignment="1">
      <alignment horizontal="left" vertical="center" wrapText="1"/>
    </xf>
    <xf numFmtId="0" fontId="0" fillId="7" borderId="18" xfId="0" applyFill="1" applyBorder="1" applyAlignment="1">
      <alignment horizontal="left" vertical="center"/>
    </xf>
    <xf numFmtId="0" fontId="0" fillId="7" borderId="8" xfId="0" applyFill="1" applyBorder="1" applyAlignment="1">
      <alignment horizontal="left" vertical="center"/>
    </xf>
    <xf numFmtId="0" fontId="0" fillId="7" borderId="29" xfId="0" applyFill="1" applyBorder="1" applyAlignment="1">
      <alignment horizontal="left" vertical="center"/>
    </xf>
    <xf numFmtId="0" fontId="0" fillId="7" borderId="5" xfId="0" applyFill="1" applyBorder="1" applyAlignment="1">
      <alignment horizontal="left" vertical="center"/>
    </xf>
    <xf numFmtId="0" fontId="0" fillId="7" borderId="0" xfId="0" applyFill="1" applyBorder="1" applyAlignment="1">
      <alignment horizontal="left" vertical="center"/>
    </xf>
    <xf numFmtId="0" fontId="0" fillId="7" borderId="30" xfId="0" applyFill="1" applyBorder="1" applyAlignment="1">
      <alignment horizontal="left" vertical="center"/>
    </xf>
    <xf numFmtId="0" fontId="0" fillId="7" borderId="9" xfId="0" applyFill="1" applyBorder="1" applyAlignment="1">
      <alignment horizontal="left" vertical="center"/>
    </xf>
    <xf numFmtId="0" fontId="0" fillId="7" borderId="27" xfId="0" applyFill="1" applyBorder="1" applyAlignment="1">
      <alignment horizontal="left" vertical="center"/>
    </xf>
    <xf numFmtId="0" fontId="0" fillId="7" borderId="31" xfId="0" applyFill="1" applyBorder="1" applyAlignment="1">
      <alignment horizontal="left" vertical="center"/>
    </xf>
    <xf numFmtId="0" fontId="0" fillId="7" borderId="3" xfId="0" applyFill="1" applyBorder="1" applyAlignment="1">
      <alignment horizontal="left" vertical="center"/>
    </xf>
    <xf numFmtId="0" fontId="1" fillId="5" borderId="17" xfId="0" applyFont="1" applyFill="1" applyBorder="1" applyAlignment="1">
      <alignment horizontal="center"/>
    </xf>
    <xf numFmtId="0" fontId="0" fillId="7" borderId="18" xfId="0" applyFill="1" applyBorder="1" applyAlignment="1">
      <alignment horizontal="center"/>
    </xf>
    <xf numFmtId="0" fontId="0" fillId="7" borderId="17" xfId="0" applyFill="1" applyBorder="1" applyAlignment="1">
      <alignment horizontal="center"/>
    </xf>
    <xf numFmtId="0" fontId="9" fillId="2" borderId="5" xfId="0" applyFont="1" applyFill="1" applyBorder="1" applyAlignment="1">
      <alignment horizontal="left"/>
    </xf>
    <xf numFmtId="0" fontId="9" fillId="2" borderId="0" xfId="0" applyFont="1" applyFill="1" applyBorder="1" applyAlignment="1">
      <alignment horizontal="left"/>
    </xf>
    <xf numFmtId="0" fontId="9" fillId="2" borderId="37" xfId="0" applyFont="1" applyFill="1" applyBorder="1" applyAlignment="1">
      <alignment horizontal="left"/>
    </xf>
    <xf numFmtId="0" fontId="0" fillId="7" borderId="1" xfId="0" applyFill="1" applyBorder="1" applyAlignment="1">
      <alignment horizontal="left" vertical="center"/>
    </xf>
    <xf numFmtId="0" fontId="9" fillId="2" borderId="9" xfId="0" applyFont="1" applyFill="1" applyBorder="1" applyAlignment="1">
      <alignment horizontal="left" wrapText="1"/>
    </xf>
    <xf numFmtId="0" fontId="9" fillId="2" borderId="27" xfId="0" applyFont="1" applyFill="1" applyBorder="1" applyAlignment="1">
      <alignment horizontal="left" wrapText="1"/>
    </xf>
    <xf numFmtId="0" fontId="9" fillId="2" borderId="38" xfId="0" applyFont="1" applyFill="1" applyBorder="1" applyAlignment="1">
      <alignment horizontal="left" wrapText="1"/>
    </xf>
    <xf numFmtId="0" fontId="5" fillId="3" borderId="0" xfId="0" applyFont="1" applyFill="1" applyBorder="1" applyAlignment="1">
      <alignment horizontal="center"/>
    </xf>
    <xf numFmtId="0" fontId="1" fillId="7" borderId="0" xfId="0" applyFont="1" applyFill="1" applyAlignment="1">
      <alignment horizontal="left"/>
    </xf>
    <xf numFmtId="0" fontId="1" fillId="2" borderId="0" xfId="0" applyFont="1" applyFill="1" applyAlignment="1">
      <alignment horizontal="left" wrapText="1"/>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cellXfs>
  <cellStyles count="1">
    <cellStyle name="Κανονικό"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56"/>
  <sheetViews>
    <sheetView tabSelected="1" topLeftCell="A37" zoomScale="80" zoomScaleNormal="80" workbookViewId="0">
      <selection activeCell="A61" sqref="A61:J62"/>
    </sheetView>
  </sheetViews>
  <sheetFormatPr defaultRowHeight="15" x14ac:dyDescent="0.25"/>
  <cols>
    <col min="1" max="1" width="11.85546875" customWidth="1"/>
    <col min="2" max="2" width="15" customWidth="1"/>
    <col min="3" max="3" width="14.42578125" customWidth="1"/>
    <col min="4" max="4" width="15.5703125" customWidth="1"/>
    <col min="5" max="5" width="12.7109375" customWidth="1"/>
    <col min="6" max="6" width="13.28515625" customWidth="1"/>
    <col min="7" max="7" width="12.7109375" customWidth="1"/>
    <col min="8" max="8" width="13.5703125" customWidth="1"/>
    <col min="9" max="9" width="14.85546875" customWidth="1"/>
    <col min="10" max="10" width="13.85546875" customWidth="1"/>
    <col min="11" max="11" width="13.7109375" customWidth="1"/>
    <col min="12" max="12" width="11.5703125" customWidth="1"/>
    <col min="13" max="13" width="11.7109375" customWidth="1"/>
    <col min="14" max="14" width="11" customWidth="1"/>
    <col min="15" max="15" width="12.42578125" customWidth="1"/>
    <col min="16" max="16" width="11.42578125" customWidth="1"/>
    <col min="17" max="17" width="12.28515625" customWidth="1"/>
    <col min="18" max="18" width="14.42578125" customWidth="1"/>
    <col min="19" max="19" width="9.42578125" customWidth="1"/>
    <col min="20" max="20" width="11.42578125" customWidth="1"/>
    <col min="21" max="21" width="11" customWidth="1"/>
    <col min="22" max="22" width="12.5703125" customWidth="1"/>
    <col min="23" max="23" width="13.28515625" customWidth="1"/>
    <col min="24" max="24" width="12" customWidth="1"/>
    <col min="28" max="28" width="11.140625" customWidth="1"/>
    <col min="29" max="29" width="10.5703125" customWidth="1"/>
    <col min="30" max="30" width="15" customWidth="1"/>
    <col min="31" max="31" width="15.5703125" customWidth="1"/>
    <col min="32" max="32" width="24.5703125" customWidth="1"/>
    <col min="34" max="34" width="12.85546875" customWidth="1"/>
    <col min="35" max="35" width="14.85546875" customWidth="1"/>
    <col min="40" max="40" width="11" customWidth="1"/>
    <col min="41" max="41" width="10.28515625" customWidth="1"/>
    <col min="43" max="43" width="10.7109375" customWidth="1"/>
    <col min="46" max="46" width="23.7109375" customWidth="1"/>
  </cols>
  <sheetData>
    <row r="1" spans="1:13" x14ac:dyDescent="0.25">
      <c r="A1" s="102" t="s">
        <v>6</v>
      </c>
      <c r="B1" s="102"/>
      <c r="C1" s="102"/>
      <c r="D1" s="102"/>
      <c r="E1" s="102"/>
      <c r="F1" s="102"/>
      <c r="G1" s="102"/>
      <c r="H1" s="31"/>
      <c r="I1" s="31"/>
      <c r="J1" s="31"/>
      <c r="L1" s="28"/>
      <c r="M1" s="28"/>
    </row>
    <row r="2" spans="1:13" ht="15.75" thickBot="1" x14ac:dyDescent="0.3">
      <c r="A2" s="32"/>
      <c r="B2" s="32"/>
      <c r="C2" s="32"/>
      <c r="D2" s="32"/>
      <c r="E2" s="32"/>
      <c r="F2" s="32"/>
      <c r="G2" s="32"/>
      <c r="H2" s="32"/>
      <c r="I2" s="32"/>
      <c r="J2" s="32"/>
      <c r="L2" s="29"/>
      <c r="M2" s="29"/>
    </row>
    <row r="3" spans="1:13" ht="15.75" thickBot="1" x14ac:dyDescent="0.3">
      <c r="A3" s="103" t="s">
        <v>7</v>
      </c>
      <c r="B3" s="103"/>
      <c r="C3" s="103"/>
      <c r="D3" s="44">
        <v>5000</v>
      </c>
      <c r="E3" s="104" t="s">
        <v>8</v>
      </c>
      <c r="F3" s="105"/>
      <c r="G3" s="32"/>
      <c r="H3" s="32"/>
      <c r="I3" s="32"/>
      <c r="J3" s="32"/>
      <c r="L3" s="29"/>
      <c r="M3" s="29"/>
    </row>
    <row r="4" spans="1:13" ht="15.75" thickBot="1" x14ac:dyDescent="0.3">
      <c r="A4" s="103" t="s">
        <v>9</v>
      </c>
      <c r="B4" s="103"/>
      <c r="C4" s="103"/>
      <c r="D4" s="44">
        <v>15000</v>
      </c>
      <c r="E4" s="104" t="s">
        <v>8</v>
      </c>
      <c r="F4" s="105"/>
      <c r="G4" s="32"/>
      <c r="H4" s="32"/>
      <c r="I4" s="32"/>
      <c r="J4" s="32"/>
      <c r="L4" s="29"/>
      <c r="M4" s="29"/>
    </row>
    <row r="5" spans="1:13" ht="15.75" thickBot="1" x14ac:dyDescent="0.3">
      <c r="A5" s="103" t="s">
        <v>10</v>
      </c>
      <c r="B5" s="103"/>
      <c r="C5" s="103"/>
      <c r="D5" s="103"/>
      <c r="E5" s="44">
        <v>100</v>
      </c>
      <c r="F5" s="33"/>
      <c r="G5" s="32"/>
      <c r="H5" s="32"/>
      <c r="I5" s="32"/>
      <c r="J5" s="32"/>
      <c r="L5" s="29"/>
      <c r="M5" s="29"/>
    </row>
    <row r="6" spans="1:13" ht="15.75" thickBot="1" x14ac:dyDescent="0.3">
      <c r="A6" s="33"/>
      <c r="B6" s="34"/>
      <c r="C6" s="32"/>
      <c r="D6" s="32"/>
      <c r="E6" s="32"/>
      <c r="F6" s="32"/>
      <c r="G6" s="32"/>
      <c r="H6" s="32"/>
      <c r="I6" s="32"/>
      <c r="J6" s="32"/>
      <c r="L6" s="29"/>
      <c r="M6" s="29"/>
    </row>
    <row r="7" spans="1:13" ht="15.75" thickBot="1" x14ac:dyDescent="0.3">
      <c r="A7" s="139" t="s">
        <v>11</v>
      </c>
      <c r="B7" s="139"/>
      <c r="C7" s="140"/>
      <c r="D7" s="44">
        <v>8</v>
      </c>
      <c r="E7" s="32"/>
      <c r="F7" s="32"/>
      <c r="G7" s="32"/>
      <c r="H7" s="32"/>
      <c r="I7" s="32"/>
      <c r="J7" s="32"/>
      <c r="L7" s="29"/>
      <c r="M7" s="29"/>
    </row>
    <row r="8" spans="1:13" x14ac:dyDescent="0.25">
      <c r="A8" s="39"/>
      <c r="B8" s="39"/>
      <c r="C8" s="39"/>
      <c r="D8" s="40"/>
      <c r="E8" s="32"/>
      <c r="F8" s="32"/>
      <c r="G8" s="32"/>
      <c r="H8" s="32"/>
      <c r="I8" s="32"/>
      <c r="J8" s="32"/>
      <c r="L8" s="29"/>
      <c r="M8" s="29"/>
    </row>
    <row r="9" spans="1:13" x14ac:dyDescent="0.25">
      <c r="A9" s="102" t="s">
        <v>12</v>
      </c>
      <c r="B9" s="102"/>
      <c r="C9" s="102"/>
      <c r="D9" s="102"/>
      <c r="E9" s="102"/>
      <c r="F9" s="102"/>
      <c r="G9" s="102"/>
      <c r="H9" s="102"/>
      <c r="I9" s="32"/>
      <c r="J9" s="32"/>
      <c r="L9" s="29"/>
      <c r="M9" s="29"/>
    </row>
    <row r="10" spans="1:13" ht="15.75" thickBot="1" x14ac:dyDescent="0.3">
      <c r="A10" s="35"/>
      <c r="B10" s="35"/>
      <c r="C10" s="35"/>
      <c r="D10" s="34"/>
      <c r="E10" s="32"/>
      <c r="F10" s="32"/>
      <c r="G10" s="32"/>
      <c r="H10" s="32"/>
      <c r="I10" s="32"/>
      <c r="J10" s="32"/>
      <c r="L10" s="29"/>
      <c r="M10" s="29"/>
    </row>
    <row r="11" spans="1:13" ht="15.75" thickBot="1" x14ac:dyDescent="0.3">
      <c r="A11" s="143" t="s">
        <v>13</v>
      </c>
      <c r="B11" s="144"/>
      <c r="C11" s="144"/>
      <c r="D11" s="144"/>
      <c r="E11" s="144"/>
      <c r="F11" s="144"/>
      <c r="G11" s="145"/>
      <c r="H11" s="32"/>
      <c r="I11" s="32"/>
      <c r="J11" s="32"/>
      <c r="L11" s="29"/>
      <c r="M11" s="29"/>
    </row>
    <row r="12" spans="1:13" x14ac:dyDescent="0.25">
      <c r="A12" s="141" t="s">
        <v>14</v>
      </c>
      <c r="B12" s="142"/>
      <c r="C12" s="51" t="s">
        <v>15</v>
      </c>
      <c r="D12" s="146" t="s">
        <v>16</v>
      </c>
      <c r="E12" s="147"/>
      <c r="F12" s="51" t="s">
        <v>17</v>
      </c>
      <c r="G12" s="51" t="s">
        <v>18</v>
      </c>
      <c r="H12" s="32"/>
      <c r="I12" s="32"/>
      <c r="J12" s="32"/>
      <c r="L12" s="29"/>
      <c r="M12" s="29"/>
    </row>
    <row r="13" spans="1:13" ht="30.75" thickBot="1" x14ac:dyDescent="0.3">
      <c r="A13" s="49" t="s">
        <v>19</v>
      </c>
      <c r="B13" s="50" t="s">
        <v>20</v>
      </c>
      <c r="C13" s="52" t="s">
        <v>2</v>
      </c>
      <c r="D13" s="49" t="s">
        <v>21</v>
      </c>
      <c r="E13" s="50" t="s">
        <v>72</v>
      </c>
      <c r="F13" s="52" t="s">
        <v>2</v>
      </c>
      <c r="G13" s="52" t="s">
        <v>2</v>
      </c>
      <c r="H13" s="32"/>
      <c r="I13" s="32"/>
      <c r="J13" s="32"/>
      <c r="L13" s="29"/>
      <c r="M13" s="29"/>
    </row>
    <row r="14" spans="1:13" ht="15.75" thickBot="1" x14ac:dyDescent="0.3">
      <c r="A14" s="45">
        <v>56786</v>
      </c>
      <c r="B14" s="46">
        <v>3456</v>
      </c>
      <c r="C14" s="46">
        <v>87656</v>
      </c>
      <c r="D14" s="46">
        <v>568765</v>
      </c>
      <c r="E14" s="46">
        <v>3456</v>
      </c>
      <c r="F14" s="46">
        <v>87654</v>
      </c>
      <c r="G14" s="47">
        <v>98765</v>
      </c>
      <c r="H14" s="32"/>
      <c r="I14" s="32"/>
      <c r="J14" s="32"/>
      <c r="L14" s="29"/>
      <c r="M14" s="29"/>
    </row>
    <row r="15" spans="1:13" x14ac:dyDescent="0.25">
      <c r="A15" s="34"/>
      <c r="B15" s="34"/>
      <c r="C15" s="32"/>
      <c r="D15" s="32"/>
      <c r="E15" s="32"/>
      <c r="F15" s="32"/>
      <c r="G15" s="32"/>
      <c r="H15" s="32"/>
      <c r="I15" s="32"/>
      <c r="J15" s="32"/>
      <c r="L15" s="29"/>
      <c r="M15" s="29"/>
    </row>
    <row r="16" spans="1:13" x14ac:dyDescent="0.25">
      <c r="A16" s="35" t="s">
        <v>22</v>
      </c>
      <c r="B16" s="35"/>
      <c r="C16" s="35"/>
      <c r="D16" s="35"/>
      <c r="E16" s="35"/>
      <c r="F16" s="35"/>
      <c r="G16" s="65"/>
      <c r="H16" s="32"/>
      <c r="I16" s="32"/>
      <c r="J16" s="32"/>
      <c r="L16" s="29"/>
      <c r="M16" s="29"/>
    </row>
    <row r="17" spans="1:13" x14ac:dyDescent="0.25">
      <c r="A17" s="34"/>
      <c r="B17" s="34"/>
      <c r="C17" s="32"/>
      <c r="D17" s="32"/>
      <c r="E17" s="32"/>
      <c r="F17" s="32"/>
      <c r="G17" s="32"/>
      <c r="H17" s="32"/>
      <c r="I17" s="32"/>
      <c r="J17" s="32"/>
      <c r="L17" s="29"/>
      <c r="M17" s="29"/>
    </row>
    <row r="18" spans="1:13" x14ac:dyDescent="0.25">
      <c r="A18" s="154" t="s">
        <v>23</v>
      </c>
      <c r="B18" s="154"/>
      <c r="C18" s="154"/>
      <c r="D18" s="154"/>
      <c r="E18" s="154"/>
      <c r="F18" s="154"/>
      <c r="G18" s="32"/>
      <c r="H18" s="32"/>
      <c r="I18" s="32"/>
      <c r="J18" s="32"/>
      <c r="L18" s="29"/>
      <c r="M18" s="29"/>
    </row>
    <row r="19" spans="1:13" ht="15.75" thickBot="1" x14ac:dyDescent="0.3">
      <c r="A19" s="158" t="s">
        <v>24</v>
      </c>
      <c r="B19" s="164"/>
      <c r="C19" s="158" t="s">
        <v>25</v>
      </c>
      <c r="D19" s="159"/>
      <c r="E19" s="164"/>
      <c r="F19" s="36" t="s">
        <v>26</v>
      </c>
      <c r="G19" s="32"/>
      <c r="H19" s="32"/>
      <c r="I19" s="32"/>
      <c r="J19" s="32"/>
      <c r="L19" s="29"/>
      <c r="M19" s="29"/>
    </row>
    <row r="20" spans="1:13" x14ac:dyDescent="0.25">
      <c r="A20" s="137" t="s">
        <v>47</v>
      </c>
      <c r="B20" s="137"/>
      <c r="C20" s="137" t="s">
        <v>34</v>
      </c>
      <c r="D20" s="137"/>
      <c r="E20" s="138"/>
      <c r="F20" s="53">
        <v>2</v>
      </c>
      <c r="G20" s="32"/>
      <c r="H20" s="32"/>
      <c r="I20" s="32"/>
      <c r="J20" s="32"/>
      <c r="L20" s="29"/>
      <c r="M20" s="29"/>
    </row>
    <row r="21" spans="1:13" x14ac:dyDescent="0.25">
      <c r="A21" s="137" t="s">
        <v>27</v>
      </c>
      <c r="B21" s="137"/>
      <c r="C21" s="137" t="s">
        <v>35</v>
      </c>
      <c r="D21" s="137"/>
      <c r="E21" s="138"/>
      <c r="F21" s="54">
        <v>2</v>
      </c>
      <c r="G21" s="32"/>
      <c r="H21" s="32"/>
      <c r="I21" s="32"/>
      <c r="J21" s="32"/>
      <c r="L21" s="29"/>
      <c r="M21" s="29"/>
    </row>
    <row r="22" spans="1:13" x14ac:dyDescent="0.25">
      <c r="A22" s="137" t="s">
        <v>28</v>
      </c>
      <c r="B22" s="137"/>
      <c r="C22" s="166" t="s">
        <v>36</v>
      </c>
      <c r="D22" s="167"/>
      <c r="E22" s="168"/>
      <c r="F22" s="54">
        <v>15</v>
      </c>
      <c r="G22" s="32"/>
      <c r="H22" s="32"/>
      <c r="I22" s="32"/>
      <c r="J22" s="32"/>
      <c r="L22" s="29"/>
      <c r="M22" s="29"/>
    </row>
    <row r="23" spans="1:13" x14ac:dyDescent="0.25">
      <c r="A23" s="137" t="s">
        <v>29</v>
      </c>
      <c r="B23" s="137"/>
      <c r="C23" s="169"/>
      <c r="D23" s="170"/>
      <c r="E23" s="171"/>
      <c r="F23" s="54">
        <v>8</v>
      </c>
      <c r="G23" s="32"/>
      <c r="H23" s="32"/>
      <c r="I23" s="32"/>
      <c r="J23" s="32"/>
      <c r="L23" s="29"/>
      <c r="M23" s="29"/>
    </row>
    <row r="24" spans="1:13" x14ac:dyDescent="0.25">
      <c r="A24" s="137" t="s">
        <v>30</v>
      </c>
      <c r="B24" s="137"/>
      <c r="C24" s="172"/>
      <c r="D24" s="173"/>
      <c r="E24" s="174"/>
      <c r="F24" s="54">
        <v>6</v>
      </c>
      <c r="G24" s="32"/>
      <c r="H24" s="32"/>
      <c r="I24" s="32"/>
      <c r="J24" s="32"/>
      <c r="L24" s="29"/>
      <c r="M24" s="29"/>
    </row>
    <row r="25" spans="1:13" ht="33.75" customHeight="1" x14ac:dyDescent="0.25">
      <c r="A25" s="151" t="s">
        <v>31</v>
      </c>
      <c r="B25" s="175"/>
      <c r="C25" s="155" t="s">
        <v>37</v>
      </c>
      <c r="D25" s="156"/>
      <c r="E25" s="157"/>
      <c r="F25" s="55">
        <v>6</v>
      </c>
      <c r="G25" s="32"/>
      <c r="H25" s="32"/>
      <c r="I25" s="32"/>
      <c r="J25" s="32"/>
      <c r="L25" s="29"/>
      <c r="M25" s="29"/>
    </row>
    <row r="26" spans="1:13" x14ac:dyDescent="0.25">
      <c r="A26" s="137" t="s">
        <v>1</v>
      </c>
      <c r="B26" s="137"/>
      <c r="C26" s="137" t="s">
        <v>38</v>
      </c>
      <c r="D26" s="137"/>
      <c r="E26" s="138"/>
      <c r="F26" s="54">
        <v>2</v>
      </c>
      <c r="G26" s="32"/>
      <c r="H26" s="32"/>
      <c r="I26" s="32"/>
      <c r="J26" s="32"/>
      <c r="L26" s="29"/>
      <c r="M26" s="29"/>
    </row>
    <row r="27" spans="1:13" x14ac:dyDescent="0.25">
      <c r="A27" s="137" t="s">
        <v>32</v>
      </c>
      <c r="B27" s="137"/>
      <c r="C27" s="137" t="s">
        <v>40</v>
      </c>
      <c r="D27" s="137"/>
      <c r="E27" s="138"/>
      <c r="F27" s="54">
        <v>2</v>
      </c>
      <c r="G27" s="32"/>
      <c r="H27" s="32"/>
      <c r="I27" s="32"/>
      <c r="J27" s="32"/>
      <c r="L27" s="29"/>
      <c r="M27" s="29"/>
    </row>
    <row r="28" spans="1:13" s="25" customFormat="1" ht="34.5" customHeight="1" thickBot="1" x14ac:dyDescent="0.3">
      <c r="A28" s="155" t="s">
        <v>33</v>
      </c>
      <c r="B28" s="165"/>
      <c r="C28" s="155" t="s">
        <v>39</v>
      </c>
      <c r="D28" s="156"/>
      <c r="E28" s="157"/>
      <c r="F28" s="56">
        <v>2</v>
      </c>
      <c r="G28" s="37"/>
      <c r="H28" s="37"/>
      <c r="I28" s="37"/>
      <c r="J28" s="37"/>
      <c r="L28" s="30"/>
      <c r="M28" s="30"/>
    </row>
    <row r="29" spans="1:13" x14ac:dyDescent="0.25">
      <c r="A29" s="163" t="s">
        <v>41</v>
      </c>
      <c r="B29" s="163"/>
      <c r="C29" s="163"/>
      <c r="D29" s="163"/>
      <c r="E29" s="163"/>
      <c r="F29" s="163"/>
      <c r="G29" s="163"/>
      <c r="H29" s="163"/>
      <c r="I29" s="163"/>
      <c r="J29" s="163"/>
      <c r="L29" s="29"/>
      <c r="M29" s="29"/>
    </row>
    <row r="30" spans="1:13" ht="30.75" customHeight="1" x14ac:dyDescent="0.25">
      <c r="A30" s="163"/>
      <c r="B30" s="163"/>
      <c r="C30" s="163"/>
      <c r="D30" s="163"/>
      <c r="E30" s="163"/>
      <c r="F30" s="163"/>
      <c r="G30" s="163"/>
      <c r="H30" s="163"/>
      <c r="I30" s="163"/>
      <c r="J30" s="163"/>
      <c r="L30" s="29"/>
      <c r="M30" s="29"/>
    </row>
    <row r="31" spans="1:13" x14ac:dyDescent="0.25">
      <c r="A31" s="32"/>
      <c r="B31" s="32"/>
      <c r="C31" s="31"/>
      <c r="D31" s="31"/>
      <c r="E31" s="31"/>
      <c r="F31" s="34"/>
      <c r="G31" s="38"/>
      <c r="H31" s="32"/>
      <c r="I31" s="32"/>
      <c r="J31" s="32"/>
      <c r="L31" s="29"/>
      <c r="M31" s="29"/>
    </row>
    <row r="32" spans="1:13" ht="15.75" thickBot="1" x14ac:dyDescent="0.3">
      <c r="A32" s="158" t="s">
        <v>42</v>
      </c>
      <c r="B32" s="159"/>
      <c r="C32" s="160"/>
      <c r="D32" s="31"/>
      <c r="E32" s="148" t="s">
        <v>43</v>
      </c>
      <c r="F32" s="149"/>
      <c r="G32" s="149"/>
      <c r="H32" s="150"/>
      <c r="I32" s="32"/>
      <c r="J32" s="32"/>
      <c r="L32" s="29"/>
      <c r="M32" s="29"/>
    </row>
    <row r="33" spans="1:13" x14ac:dyDescent="0.25">
      <c r="A33" s="137" t="s">
        <v>46</v>
      </c>
      <c r="B33" s="138"/>
      <c r="C33" s="53">
        <v>50</v>
      </c>
      <c r="D33" s="31"/>
      <c r="E33" s="137" t="s">
        <v>46</v>
      </c>
      <c r="F33" s="137"/>
      <c r="G33" s="138"/>
      <c r="H33" s="53">
        <v>40</v>
      </c>
      <c r="I33" s="32"/>
      <c r="J33" s="32"/>
      <c r="L33" s="29"/>
      <c r="M33" s="29"/>
    </row>
    <row r="34" spans="1:13" x14ac:dyDescent="0.25">
      <c r="A34" s="137" t="s">
        <v>44</v>
      </c>
      <c r="B34" s="138"/>
      <c r="C34" s="54">
        <v>90</v>
      </c>
      <c r="D34" s="31"/>
      <c r="E34" s="137" t="s">
        <v>27</v>
      </c>
      <c r="F34" s="137"/>
      <c r="G34" s="138"/>
      <c r="H34" s="54">
        <v>60</v>
      </c>
      <c r="I34" s="32"/>
      <c r="J34" s="32"/>
      <c r="L34" s="29"/>
      <c r="M34" s="29"/>
    </row>
    <row r="35" spans="1:13" x14ac:dyDescent="0.25">
      <c r="A35" s="137" t="s">
        <v>45</v>
      </c>
      <c r="B35" s="138"/>
      <c r="C35" s="54">
        <v>500</v>
      </c>
      <c r="D35" s="31"/>
      <c r="E35" s="151" t="s">
        <v>31</v>
      </c>
      <c r="F35" s="152"/>
      <c r="G35" s="153"/>
      <c r="H35" s="54">
        <v>25</v>
      </c>
      <c r="I35" s="32"/>
      <c r="J35" s="32"/>
      <c r="L35" s="29"/>
      <c r="M35" s="29"/>
    </row>
    <row r="36" spans="1:13" ht="15.75" thickBot="1" x14ac:dyDescent="0.3">
      <c r="A36" s="137" t="s">
        <v>1</v>
      </c>
      <c r="B36" s="138"/>
      <c r="C36" s="57">
        <v>300</v>
      </c>
      <c r="D36" s="31"/>
      <c r="E36" s="137" t="s">
        <v>1</v>
      </c>
      <c r="F36" s="137"/>
      <c r="G36" s="138"/>
      <c r="H36" s="57">
        <v>25</v>
      </c>
      <c r="I36" s="32"/>
      <c r="J36" s="32"/>
      <c r="L36" s="29"/>
      <c r="M36" s="29"/>
    </row>
    <row r="37" spans="1:13" x14ac:dyDescent="0.25">
      <c r="A37" s="39"/>
      <c r="B37" s="39"/>
      <c r="C37" s="40"/>
      <c r="D37" s="31"/>
      <c r="E37" s="31"/>
      <c r="F37" s="34"/>
      <c r="G37" s="38"/>
      <c r="H37" s="32"/>
      <c r="I37" s="32"/>
      <c r="J37" s="32"/>
      <c r="L37" s="29"/>
      <c r="M37" s="29"/>
    </row>
    <row r="38" spans="1:13" ht="15" customHeight="1" x14ac:dyDescent="0.25">
      <c r="A38" s="163" t="s">
        <v>55</v>
      </c>
      <c r="B38" s="163"/>
      <c r="C38" s="163"/>
      <c r="D38" s="163"/>
      <c r="E38" s="163"/>
      <c r="F38" s="163"/>
      <c r="G38" s="163"/>
      <c r="H38" s="163"/>
      <c r="I38" s="163"/>
      <c r="J38" s="163"/>
      <c r="L38" s="29"/>
      <c r="M38" s="29"/>
    </row>
    <row r="39" spans="1:13" x14ac:dyDescent="0.25">
      <c r="A39" s="163"/>
      <c r="B39" s="163"/>
      <c r="C39" s="163"/>
      <c r="D39" s="163"/>
      <c r="E39" s="163"/>
      <c r="F39" s="163"/>
      <c r="G39" s="163"/>
      <c r="H39" s="163"/>
      <c r="I39" s="163"/>
      <c r="J39" s="163"/>
      <c r="L39" s="29"/>
      <c r="M39" s="29"/>
    </row>
    <row r="40" spans="1:13" x14ac:dyDescent="0.25">
      <c r="A40" s="163"/>
      <c r="B40" s="163"/>
      <c r="C40" s="163"/>
      <c r="D40" s="163"/>
      <c r="E40" s="163"/>
      <c r="F40" s="163"/>
      <c r="G40" s="163"/>
      <c r="H40" s="163"/>
      <c r="I40" s="163"/>
      <c r="J40" s="163"/>
      <c r="L40" s="29"/>
      <c r="M40" s="29"/>
    </row>
    <row r="41" spans="1:13" x14ac:dyDescent="0.25">
      <c r="A41" s="66"/>
      <c r="B41" s="66"/>
      <c r="C41" s="66"/>
      <c r="D41" s="66"/>
      <c r="E41" s="66"/>
      <c r="F41" s="66"/>
      <c r="G41" s="66"/>
      <c r="H41" s="66"/>
      <c r="I41" s="66"/>
      <c r="J41" s="32"/>
      <c r="L41" s="29"/>
      <c r="M41" s="29"/>
    </row>
    <row r="42" spans="1:13" ht="15.75" thickBot="1" x14ac:dyDescent="0.3">
      <c r="A42" s="161" t="s">
        <v>48</v>
      </c>
      <c r="B42" s="161"/>
      <c r="C42" s="162"/>
      <c r="D42" s="31"/>
      <c r="E42" s="31"/>
      <c r="F42" s="34"/>
      <c r="G42" s="38"/>
      <c r="H42" s="32"/>
      <c r="I42" s="32"/>
      <c r="J42" s="32"/>
      <c r="L42" s="29"/>
      <c r="M42" s="29"/>
    </row>
    <row r="43" spans="1:13" x14ac:dyDescent="0.25">
      <c r="A43" s="151" t="s">
        <v>28</v>
      </c>
      <c r="B43" s="153"/>
      <c r="C43" s="58">
        <v>14</v>
      </c>
      <c r="D43" s="31"/>
      <c r="E43" s="41" t="s">
        <v>24</v>
      </c>
      <c r="F43" s="158" t="s">
        <v>50</v>
      </c>
      <c r="G43" s="164"/>
      <c r="H43" s="154" t="s">
        <v>51</v>
      </c>
      <c r="I43" s="154"/>
      <c r="J43" s="32"/>
      <c r="L43" s="29"/>
      <c r="M43" s="29"/>
    </row>
    <row r="44" spans="1:13" ht="15.75" thickBot="1" x14ac:dyDescent="0.3">
      <c r="A44" s="182" t="s">
        <v>54</v>
      </c>
      <c r="B44" s="151"/>
      <c r="C44" s="55">
        <v>14</v>
      </c>
      <c r="D44" s="31"/>
      <c r="E44" s="42"/>
      <c r="F44" s="177"/>
      <c r="G44" s="178"/>
      <c r="H44" s="36" t="s">
        <v>52</v>
      </c>
      <c r="I44" s="36" t="s">
        <v>53</v>
      </c>
      <c r="J44" s="32"/>
      <c r="L44" s="29"/>
      <c r="M44" s="29"/>
    </row>
    <row r="45" spans="1:13" x14ac:dyDescent="0.25">
      <c r="A45" s="182" t="s">
        <v>30</v>
      </c>
      <c r="B45" s="151"/>
      <c r="C45" s="55">
        <v>14</v>
      </c>
      <c r="D45" s="31"/>
      <c r="E45" s="68" t="s">
        <v>28</v>
      </c>
      <c r="F45" s="189">
        <v>60</v>
      </c>
      <c r="G45" s="190"/>
      <c r="H45" s="60">
        <v>80</v>
      </c>
      <c r="I45" s="61">
        <v>35</v>
      </c>
      <c r="J45" s="32"/>
      <c r="L45" s="29"/>
      <c r="M45" s="29"/>
    </row>
    <row r="46" spans="1:13" ht="15.75" thickBot="1" x14ac:dyDescent="0.3">
      <c r="A46" s="182" t="s">
        <v>32</v>
      </c>
      <c r="B46" s="151"/>
      <c r="C46" s="55">
        <v>10</v>
      </c>
      <c r="D46" s="31"/>
      <c r="E46" s="69" t="s">
        <v>49</v>
      </c>
      <c r="F46" s="191">
        <v>40</v>
      </c>
      <c r="G46" s="192"/>
      <c r="H46" s="62">
        <v>80</v>
      </c>
      <c r="I46" s="63">
        <v>50</v>
      </c>
      <c r="J46" s="32"/>
      <c r="L46" s="29"/>
      <c r="M46" s="29"/>
    </row>
    <row r="47" spans="1:13" ht="15.75" thickBot="1" x14ac:dyDescent="0.3">
      <c r="A47" s="182" t="s">
        <v>33</v>
      </c>
      <c r="B47" s="151"/>
      <c r="C47" s="59">
        <v>10</v>
      </c>
      <c r="D47" s="31"/>
      <c r="E47" s="31"/>
      <c r="F47" s="34"/>
      <c r="G47" s="38"/>
      <c r="H47" s="32"/>
      <c r="I47" s="32"/>
      <c r="J47" s="32"/>
      <c r="L47" s="29"/>
      <c r="M47" s="29"/>
    </row>
    <row r="48" spans="1:13" ht="15.75" thickBot="1" x14ac:dyDescent="0.3">
      <c r="A48" s="32"/>
      <c r="B48" s="32"/>
      <c r="C48" s="31"/>
      <c r="D48" s="31"/>
      <c r="E48" s="31"/>
      <c r="F48" s="34"/>
      <c r="G48" s="38"/>
      <c r="H48" s="32"/>
      <c r="I48" s="32"/>
      <c r="J48" s="32"/>
      <c r="L48" s="29"/>
      <c r="M48" s="29"/>
    </row>
    <row r="49" spans="1:13" ht="15.75" thickBot="1" x14ac:dyDescent="0.3">
      <c r="A49" s="187" t="s">
        <v>56</v>
      </c>
      <c r="B49" s="187"/>
      <c r="C49" s="187"/>
      <c r="D49" s="187"/>
      <c r="E49" s="67">
        <v>1.5</v>
      </c>
      <c r="F49" s="43" t="s">
        <v>4</v>
      </c>
      <c r="G49" s="38"/>
      <c r="H49" s="39"/>
      <c r="I49" s="39"/>
      <c r="J49" s="40"/>
      <c r="L49" s="29"/>
      <c r="M49" s="29"/>
    </row>
    <row r="50" spans="1:13" ht="15.75" thickBot="1" x14ac:dyDescent="0.3">
      <c r="A50" s="32"/>
      <c r="B50" s="32"/>
      <c r="C50" s="32"/>
      <c r="D50" s="32"/>
      <c r="E50" s="32"/>
      <c r="F50" s="34"/>
      <c r="G50" s="38"/>
      <c r="H50" s="32"/>
      <c r="I50" s="32"/>
      <c r="J50" s="32"/>
      <c r="L50" s="29"/>
      <c r="M50" s="29"/>
    </row>
    <row r="51" spans="1:13" ht="15.75" thickBot="1" x14ac:dyDescent="0.3">
      <c r="A51" s="35" t="s">
        <v>57</v>
      </c>
      <c r="B51" s="35"/>
      <c r="C51" s="64"/>
      <c r="D51" s="44">
        <v>80</v>
      </c>
      <c r="E51" s="48" t="s">
        <v>5</v>
      </c>
      <c r="F51" s="34"/>
      <c r="G51" s="32"/>
      <c r="H51" s="32"/>
      <c r="I51" s="32"/>
      <c r="J51" s="32"/>
      <c r="L51" s="29"/>
      <c r="M51" s="29"/>
    </row>
    <row r="52" spans="1:13" x14ac:dyDescent="0.25">
      <c r="A52" s="102"/>
      <c r="B52" s="102"/>
      <c r="C52" s="32"/>
      <c r="D52" s="32"/>
      <c r="E52" s="32"/>
      <c r="F52" s="32"/>
      <c r="G52" s="32"/>
      <c r="H52" s="32"/>
      <c r="I52" s="32"/>
      <c r="J52" s="32"/>
      <c r="L52" s="29"/>
      <c r="M52" s="29"/>
    </row>
    <row r="53" spans="1:13" x14ac:dyDescent="0.25">
      <c r="B53" s="4"/>
      <c r="C53" s="4"/>
      <c r="D53" s="3"/>
      <c r="E53" s="3"/>
      <c r="F53" s="4"/>
      <c r="G53" s="4"/>
      <c r="H53" s="4"/>
      <c r="I53" s="3"/>
    </row>
    <row r="54" spans="1:13" ht="15" customHeight="1" x14ac:dyDescent="0.25">
      <c r="A54" s="188" t="s">
        <v>58</v>
      </c>
      <c r="B54" s="188"/>
      <c r="C54" s="188"/>
      <c r="D54" s="188"/>
      <c r="E54" s="188"/>
      <c r="F54" s="188"/>
      <c r="G54" s="188"/>
      <c r="H54" s="188"/>
      <c r="I54" s="188"/>
      <c r="J54" s="188"/>
      <c r="K54" s="71"/>
    </row>
    <row r="55" spans="1:13" x14ac:dyDescent="0.25">
      <c r="A55" s="188"/>
      <c r="B55" s="188"/>
      <c r="C55" s="188"/>
      <c r="D55" s="188"/>
      <c r="E55" s="188"/>
      <c r="F55" s="188"/>
      <c r="G55" s="188"/>
      <c r="H55" s="188"/>
      <c r="I55" s="188"/>
      <c r="J55" s="188"/>
      <c r="K55" s="71"/>
    </row>
    <row r="56" spans="1:13" x14ac:dyDescent="0.25">
      <c r="A56" s="97"/>
      <c r="B56" s="97"/>
      <c r="C56" s="97"/>
      <c r="D56" s="97"/>
      <c r="E56" s="97"/>
      <c r="F56" s="97"/>
      <c r="G56" s="97"/>
      <c r="H56" s="97"/>
      <c r="I56" s="97"/>
      <c r="J56" s="97"/>
      <c r="K56" s="29"/>
    </row>
    <row r="57" spans="1:13" x14ac:dyDescent="0.25">
      <c r="A57" s="98" t="s">
        <v>60</v>
      </c>
      <c r="B57" s="99"/>
      <c r="C57" s="99"/>
      <c r="D57" s="99"/>
      <c r="E57" s="99"/>
      <c r="F57" s="99"/>
      <c r="G57" s="99"/>
      <c r="H57" s="99"/>
      <c r="I57" s="99"/>
      <c r="J57" s="100"/>
      <c r="K57" s="29"/>
    </row>
    <row r="58" spans="1:13" x14ac:dyDescent="0.25">
      <c r="A58" s="179" t="s">
        <v>61</v>
      </c>
      <c r="B58" s="180"/>
      <c r="C58" s="180"/>
      <c r="D58" s="180"/>
      <c r="E58" s="180"/>
      <c r="F58" s="180"/>
      <c r="G58" s="180"/>
      <c r="H58" s="180"/>
      <c r="I58" s="180"/>
      <c r="J58" s="181"/>
      <c r="K58" s="29"/>
    </row>
    <row r="59" spans="1:13" ht="28.5" customHeight="1" x14ac:dyDescent="0.25">
      <c r="A59" s="101" t="s">
        <v>62</v>
      </c>
      <c r="B59" s="95"/>
      <c r="C59" s="95"/>
      <c r="D59" s="95"/>
      <c r="E59" s="95"/>
      <c r="F59" s="95"/>
      <c r="G59" s="95"/>
      <c r="H59" s="95"/>
      <c r="I59" s="95"/>
      <c r="J59" s="96"/>
      <c r="K59" s="72"/>
    </row>
    <row r="60" spans="1:13" x14ac:dyDescent="0.25">
      <c r="A60" s="101" t="s">
        <v>94</v>
      </c>
      <c r="B60" s="95"/>
      <c r="C60" s="95"/>
      <c r="D60" s="95"/>
      <c r="E60" s="95"/>
      <c r="F60" s="95"/>
      <c r="G60" s="95"/>
      <c r="H60" s="95"/>
      <c r="I60" s="95"/>
      <c r="J60" s="96"/>
      <c r="K60" s="70"/>
    </row>
    <row r="61" spans="1:13" x14ac:dyDescent="0.25">
      <c r="A61" s="101" t="s">
        <v>63</v>
      </c>
      <c r="B61" s="95"/>
      <c r="C61" s="95"/>
      <c r="D61" s="95"/>
      <c r="E61" s="95"/>
      <c r="F61" s="95"/>
      <c r="G61" s="95"/>
      <c r="H61" s="95"/>
      <c r="I61" s="95"/>
      <c r="J61" s="96"/>
      <c r="K61" s="70"/>
    </row>
    <row r="62" spans="1:13" x14ac:dyDescent="0.25">
      <c r="A62" s="101"/>
      <c r="B62" s="95"/>
      <c r="C62" s="95"/>
      <c r="D62" s="95"/>
      <c r="E62" s="95"/>
      <c r="F62" s="95"/>
      <c r="G62" s="95"/>
      <c r="H62" s="95"/>
      <c r="I62" s="95"/>
      <c r="J62" s="96"/>
      <c r="K62" s="70"/>
    </row>
    <row r="63" spans="1:13" ht="15" customHeight="1" x14ac:dyDescent="0.25">
      <c r="A63" s="92" t="s">
        <v>88</v>
      </c>
      <c r="B63" s="93"/>
      <c r="C63" s="93"/>
      <c r="D63" s="93"/>
      <c r="E63" s="93"/>
      <c r="F63" s="93"/>
      <c r="G63" s="93"/>
      <c r="H63" s="93"/>
      <c r="I63" s="93"/>
      <c r="J63" s="94"/>
      <c r="K63" s="70"/>
    </row>
    <row r="64" spans="1:13" ht="15" customHeight="1" x14ac:dyDescent="0.25">
      <c r="A64" s="92" t="s">
        <v>89</v>
      </c>
      <c r="B64" s="93"/>
      <c r="C64" s="93"/>
      <c r="D64" s="93"/>
      <c r="E64" s="93"/>
      <c r="F64" s="93"/>
      <c r="G64" s="93"/>
      <c r="H64" s="93"/>
      <c r="I64" s="93"/>
      <c r="J64" s="94"/>
      <c r="K64" s="70"/>
    </row>
    <row r="65" spans="1:12" x14ac:dyDescent="0.25">
      <c r="A65" s="92" t="s">
        <v>90</v>
      </c>
      <c r="B65" s="93"/>
      <c r="C65" s="93"/>
      <c r="D65" s="93"/>
      <c r="E65" s="93"/>
      <c r="F65" s="93"/>
      <c r="G65" s="93"/>
      <c r="H65" s="93"/>
      <c r="I65" s="93"/>
      <c r="J65" s="94"/>
      <c r="K65" s="70"/>
    </row>
    <row r="66" spans="1:12" x14ac:dyDescent="0.25">
      <c r="A66" s="92" t="s">
        <v>91</v>
      </c>
      <c r="B66" s="93"/>
      <c r="C66" s="93"/>
      <c r="D66" s="93"/>
      <c r="E66" s="93"/>
      <c r="F66" s="93"/>
      <c r="G66" s="93"/>
      <c r="H66" s="93"/>
      <c r="I66" s="93"/>
      <c r="J66" s="94"/>
      <c r="K66" s="70"/>
    </row>
    <row r="67" spans="1:12" x14ac:dyDescent="0.25">
      <c r="A67" s="92" t="s">
        <v>92</v>
      </c>
      <c r="B67" s="95"/>
      <c r="C67" s="95"/>
      <c r="D67" s="95"/>
      <c r="E67" s="95"/>
      <c r="F67" s="95"/>
      <c r="G67" s="95"/>
      <c r="H67" s="95"/>
      <c r="I67" s="95"/>
      <c r="J67" s="96"/>
      <c r="K67" s="70"/>
    </row>
    <row r="68" spans="1:12" x14ac:dyDescent="0.25">
      <c r="A68" s="92" t="s">
        <v>93</v>
      </c>
      <c r="B68" s="93"/>
      <c r="C68" s="93"/>
      <c r="D68" s="93"/>
      <c r="E68" s="93"/>
      <c r="F68" s="93"/>
      <c r="G68" s="93"/>
      <c r="H68" s="93"/>
      <c r="I68" s="93"/>
      <c r="J68" s="94"/>
      <c r="K68" s="70"/>
    </row>
    <row r="69" spans="1:12" ht="15" customHeight="1" x14ac:dyDescent="0.25">
      <c r="A69" s="101" t="s">
        <v>64</v>
      </c>
      <c r="B69" s="95"/>
      <c r="C69" s="95"/>
      <c r="D69" s="95"/>
      <c r="E69" s="95"/>
      <c r="F69" s="95"/>
      <c r="G69" s="95"/>
      <c r="H69" s="95"/>
      <c r="I69" s="95"/>
      <c r="J69" s="96"/>
      <c r="K69" s="70"/>
    </row>
    <row r="70" spans="1:12" x14ac:dyDescent="0.25">
      <c r="A70" s="183"/>
      <c r="B70" s="184"/>
      <c r="C70" s="184"/>
      <c r="D70" s="184"/>
      <c r="E70" s="184"/>
      <c r="F70" s="184"/>
      <c r="G70" s="184"/>
      <c r="H70" s="184"/>
      <c r="I70" s="184"/>
      <c r="J70" s="185"/>
      <c r="K70" s="70"/>
    </row>
    <row r="71" spans="1:12" x14ac:dyDescent="0.25">
      <c r="A71" s="73"/>
      <c r="B71" s="73"/>
      <c r="C71" s="73"/>
      <c r="D71" s="73"/>
      <c r="E71" s="73"/>
      <c r="F71" s="73"/>
      <c r="G71" s="73"/>
      <c r="H71" s="73"/>
      <c r="I71" s="73"/>
      <c r="J71" s="73"/>
      <c r="K71" s="70"/>
    </row>
    <row r="72" spans="1:12" ht="15.75" x14ac:dyDescent="0.25">
      <c r="A72" s="186" t="s">
        <v>59</v>
      </c>
      <c r="B72" s="186"/>
      <c r="C72" s="186"/>
      <c r="D72" s="186"/>
      <c r="E72" s="186"/>
      <c r="F72" s="186"/>
      <c r="G72" s="186"/>
      <c r="H72" s="186"/>
      <c r="I72" s="186"/>
      <c r="J72" s="186"/>
      <c r="K72" s="74"/>
      <c r="L72" s="74"/>
    </row>
    <row r="73" spans="1:12" x14ac:dyDescent="0.25">
      <c r="A73" s="4"/>
      <c r="B73" s="4"/>
      <c r="C73" s="3"/>
      <c r="D73" s="3"/>
      <c r="E73" s="3"/>
      <c r="F73" s="3"/>
      <c r="G73" s="3"/>
      <c r="H73" s="3"/>
    </row>
    <row r="74" spans="1:12" x14ac:dyDescent="0.25">
      <c r="A74" s="128" t="s">
        <v>65</v>
      </c>
      <c r="B74" s="128"/>
      <c r="C74" s="2">
        <f>D4-D3</f>
        <v>10000</v>
      </c>
      <c r="D74" s="3"/>
      <c r="E74" s="3"/>
      <c r="F74" s="3"/>
      <c r="G74" s="3"/>
      <c r="H74" s="3"/>
    </row>
    <row r="75" spans="1:12" x14ac:dyDescent="0.25">
      <c r="A75" s="128" t="s">
        <v>66</v>
      </c>
      <c r="B75" s="128"/>
      <c r="C75" s="2">
        <f>ROUNDUP(C74/E5,0)</f>
        <v>100</v>
      </c>
    </row>
    <row r="76" spans="1:12" x14ac:dyDescent="0.25">
      <c r="A76" s="6"/>
      <c r="B76" s="6"/>
      <c r="C76" s="3"/>
    </row>
    <row r="77" spans="1:12" x14ac:dyDescent="0.25">
      <c r="A77" s="129" t="s">
        <v>67</v>
      </c>
      <c r="B77" s="130"/>
      <c r="C77" s="131"/>
      <c r="E77" s="129" t="s">
        <v>68</v>
      </c>
      <c r="F77" s="130"/>
      <c r="G77" s="130"/>
      <c r="H77" s="176"/>
    </row>
    <row r="78" spans="1:12" x14ac:dyDescent="0.25">
      <c r="A78" s="127" t="s">
        <v>47</v>
      </c>
      <c r="B78" s="127"/>
      <c r="C78" s="23">
        <f>F20*C33*D7</f>
        <v>800</v>
      </c>
      <c r="E78" s="135" t="s">
        <v>47</v>
      </c>
      <c r="F78" s="135"/>
      <c r="G78" s="136"/>
      <c r="H78" s="24">
        <f>H33*D7</f>
        <v>320</v>
      </c>
    </row>
    <row r="79" spans="1:12" x14ac:dyDescent="0.25">
      <c r="A79" s="127" t="s">
        <v>27</v>
      </c>
      <c r="B79" s="127"/>
      <c r="C79" s="23">
        <f>F21*C34*D7</f>
        <v>1440</v>
      </c>
      <c r="E79" s="135" t="s">
        <v>27</v>
      </c>
      <c r="F79" s="135"/>
      <c r="G79" s="136"/>
      <c r="H79" s="24">
        <f>H34*D7</f>
        <v>480</v>
      </c>
    </row>
    <row r="80" spans="1:12" x14ac:dyDescent="0.25">
      <c r="A80" s="127" t="s">
        <v>31</v>
      </c>
      <c r="B80" s="127"/>
      <c r="C80" s="23">
        <f>F25*C35*D7</f>
        <v>24000</v>
      </c>
      <c r="E80" s="135" t="s">
        <v>31</v>
      </c>
      <c r="F80" s="135"/>
      <c r="G80" s="136"/>
      <c r="H80" s="24">
        <f>H36*D7</f>
        <v>200</v>
      </c>
    </row>
    <row r="81" spans="1:46" x14ac:dyDescent="0.25">
      <c r="A81" s="127" t="s">
        <v>1</v>
      </c>
      <c r="B81" s="127"/>
      <c r="C81" s="23">
        <f>F26*C36*D7</f>
        <v>4800</v>
      </c>
      <c r="E81" s="135" t="s">
        <v>1</v>
      </c>
      <c r="F81" s="135"/>
      <c r="G81" s="136"/>
      <c r="H81" s="24">
        <f>H36*D7</f>
        <v>200</v>
      </c>
    </row>
    <row r="82" spans="1:46" x14ac:dyDescent="0.25">
      <c r="AO82" s="115" t="s">
        <v>76</v>
      </c>
      <c r="AP82" s="115"/>
      <c r="AQ82" s="115"/>
      <c r="AR82" s="115"/>
      <c r="AT82" s="106" t="s">
        <v>75</v>
      </c>
    </row>
    <row r="83" spans="1:46" ht="15.75" thickBot="1" x14ac:dyDescent="0.3">
      <c r="B83" s="29"/>
      <c r="AN83" s="12"/>
      <c r="AO83" s="116" t="s">
        <v>28</v>
      </c>
      <c r="AP83" s="116"/>
      <c r="AQ83" s="116" t="s">
        <v>49</v>
      </c>
      <c r="AR83" s="116"/>
      <c r="AT83" s="106"/>
    </row>
    <row r="84" spans="1:46" ht="36" customHeight="1" x14ac:dyDescent="0.25">
      <c r="A84" s="29"/>
      <c r="B84" s="18"/>
      <c r="C84" s="134" t="s">
        <v>14</v>
      </c>
      <c r="D84" s="134"/>
      <c r="E84" s="75" t="s">
        <v>15</v>
      </c>
      <c r="F84" s="76" t="s">
        <v>70</v>
      </c>
      <c r="G84" s="76" t="s">
        <v>71</v>
      </c>
      <c r="H84" s="132" t="s">
        <v>16</v>
      </c>
      <c r="I84" s="133"/>
      <c r="J84" s="77" t="s">
        <v>74</v>
      </c>
      <c r="K84" s="77" t="s">
        <v>71</v>
      </c>
      <c r="L84" s="75" t="s">
        <v>17</v>
      </c>
      <c r="M84" s="75" t="s">
        <v>18</v>
      </c>
      <c r="P84" s="122" t="s">
        <v>80</v>
      </c>
      <c r="Q84" s="123"/>
      <c r="R84" s="123"/>
      <c r="S84" s="124"/>
      <c r="V84" s="125" t="s">
        <v>81</v>
      </c>
      <c r="W84" s="125"/>
      <c r="X84" s="125"/>
      <c r="Y84" s="125"/>
      <c r="Z84" s="125"/>
      <c r="AB84" s="126" t="s">
        <v>83</v>
      </c>
      <c r="AC84" s="126"/>
      <c r="AD84" s="22" t="s">
        <v>85</v>
      </c>
      <c r="AE84" s="87" t="s">
        <v>84</v>
      </c>
      <c r="AF84" s="106" t="s">
        <v>86</v>
      </c>
      <c r="AH84" s="107" t="s">
        <v>87</v>
      </c>
      <c r="AI84" s="108"/>
      <c r="AJ84" s="108"/>
      <c r="AK84" s="109"/>
      <c r="AL84" s="27"/>
      <c r="AN84" s="117" t="s">
        <v>77</v>
      </c>
      <c r="AO84" s="80" t="s">
        <v>78</v>
      </c>
      <c r="AP84" s="84" t="s">
        <v>79</v>
      </c>
      <c r="AQ84" s="80" t="s">
        <v>78</v>
      </c>
      <c r="AR84" s="84" t="s">
        <v>79</v>
      </c>
      <c r="AS84" s="14" t="s">
        <v>3</v>
      </c>
      <c r="AT84" s="106"/>
    </row>
    <row r="85" spans="1:46" ht="33" customHeight="1" thickBot="1" x14ac:dyDescent="0.3">
      <c r="A85" s="7" t="s">
        <v>66</v>
      </c>
      <c r="B85" s="8" t="s">
        <v>69</v>
      </c>
      <c r="C85" s="78" t="s">
        <v>19</v>
      </c>
      <c r="D85" s="79" t="s">
        <v>20</v>
      </c>
      <c r="E85" s="78" t="s">
        <v>2</v>
      </c>
      <c r="F85" s="78" t="s">
        <v>2</v>
      </c>
      <c r="G85" s="78" t="s">
        <v>2</v>
      </c>
      <c r="H85" s="79" t="s">
        <v>73</v>
      </c>
      <c r="I85" s="79" t="s">
        <v>72</v>
      </c>
      <c r="J85" s="79" t="s">
        <v>2</v>
      </c>
      <c r="K85" s="79" t="s">
        <v>2</v>
      </c>
      <c r="L85" s="78" t="s">
        <v>2</v>
      </c>
      <c r="M85" s="78" t="s">
        <v>2</v>
      </c>
      <c r="P85" s="80" t="s">
        <v>47</v>
      </c>
      <c r="Q85" s="80" t="s">
        <v>27</v>
      </c>
      <c r="R85" s="80" t="s">
        <v>31</v>
      </c>
      <c r="S85" s="80" t="s">
        <v>1</v>
      </c>
      <c r="V85" s="81" t="s">
        <v>82</v>
      </c>
      <c r="W85" s="81" t="s">
        <v>29</v>
      </c>
      <c r="X85" s="81" t="s">
        <v>30</v>
      </c>
      <c r="Y85" s="82" t="s">
        <v>32</v>
      </c>
      <c r="Z85" s="81" t="s">
        <v>33</v>
      </c>
      <c r="AB85" s="83" t="s">
        <v>28</v>
      </c>
      <c r="AC85" s="83" t="s">
        <v>49</v>
      </c>
      <c r="AD85" s="16"/>
      <c r="AE85" s="88"/>
      <c r="AF85" s="106"/>
      <c r="AH85" s="110"/>
      <c r="AI85" s="111"/>
      <c r="AJ85" s="111"/>
      <c r="AK85" s="112"/>
      <c r="AL85" s="27"/>
      <c r="AN85" s="118"/>
      <c r="AO85" s="1"/>
      <c r="AP85" s="13"/>
      <c r="AQ85" s="1"/>
      <c r="AR85" s="1"/>
      <c r="AS85" s="21"/>
      <c r="AT85" s="106"/>
    </row>
    <row r="86" spans="1:46" ht="21.75" thickBot="1" x14ac:dyDescent="0.4">
      <c r="A86" s="10">
        <v>1</v>
      </c>
      <c r="B86" s="15">
        <f>$D$3+$E$5</f>
        <v>5100</v>
      </c>
      <c r="C86">
        <f>IF(A86&lt;=$C$75,$A$14/$C$75,"end of project")</f>
        <v>567.86</v>
      </c>
      <c r="D86">
        <f>IF(A86&lt;=$C$75,$B$14/$C$75,"end of project")</f>
        <v>34.56</v>
      </c>
      <c r="E86">
        <f>IF(A86&lt;=$C$75,$C$14/$C$75,"end of project")</f>
        <v>876.56</v>
      </c>
      <c r="F86">
        <f>IF(C86-E86&lt;0,0,C86-E86)</f>
        <v>0</v>
      </c>
      <c r="G86">
        <f>IF(E86-C86&lt;0,0,E86-C86)</f>
        <v>308.69999999999993</v>
      </c>
      <c r="H86">
        <f>IF(A86&lt;=$C$75,$D$14/$C$75,"end of project")</f>
        <v>5687.65</v>
      </c>
      <c r="I86">
        <f>IF(A86&lt;=$C$75,$E$14/$C$75,"end of project")</f>
        <v>34.56</v>
      </c>
      <c r="J86">
        <f>IF(I86-H86&lt;0,H86-I86,0)</f>
        <v>5653.0899999999992</v>
      </c>
      <c r="K86">
        <f>IF(H86-I86&lt;0,I86-H86,0)</f>
        <v>0</v>
      </c>
      <c r="L86">
        <f>IF(A86&lt;=$C$75,$F$14/$C$75,"end of project")</f>
        <v>876.54</v>
      </c>
      <c r="M86">
        <f>IF(A86&lt;=$C$75,$G$14/$C$75,"end of project")</f>
        <v>987.65</v>
      </c>
      <c r="O86" s="11">
        <f>B86</f>
        <v>5100</v>
      </c>
      <c r="P86" s="26">
        <f>IF(A86&lt;=$C$75,ROUNDUP((C86+D86+H86)/$C$78,0)*$H$78/1000*$F$20,"end of project")</f>
        <v>5.12</v>
      </c>
      <c r="Q86" s="5">
        <f>IF(A86&lt;=$C$75,ROUNDUP((C86+D86+H86)/$C$79,0)*$H$79/1000*$F$21,"end of project")</f>
        <v>4.8</v>
      </c>
      <c r="R86" s="5">
        <f>IF(A86&lt;=$C$75,ROUNDUP((E86+I86+L86+M86)/$C$80,0)*$H$80/1000*$F$25,"end of project")</f>
        <v>1.2000000000000002</v>
      </c>
      <c r="S86" s="5">
        <f>IF(A86&lt;=$C$75,ROUNDUP(M86/$C$81,0)*$H$81/1000*$F$26,"end of project")</f>
        <v>0.4</v>
      </c>
      <c r="U86" s="9">
        <f>B86</f>
        <v>5100</v>
      </c>
      <c r="V86" s="5">
        <f>IF(A86&lt;=$C$75,2*ROUNDUP((F86+J86)/$C$43,0)+2*ROUNDUP((G86+K86)/$C$43,0),"end of project")</f>
        <v>854</v>
      </c>
      <c r="W86" s="5">
        <f>IF(A86&lt;=$C$75,2*ROUNDUP(L86/$C$44,0),"end of project")</f>
        <v>126</v>
      </c>
      <c r="X86" s="5">
        <f>IF(A86&lt;=$C$75,2*ROUNDUP(M86/$C$45,0),"end of project")</f>
        <v>142</v>
      </c>
      <c r="Y86" s="5">
        <f>IF(A86&lt;=$C$75,2*ROUNDUP((G86+K86)*0.01/$C$46+L86*0.01/$C$46,0),"end of project")</f>
        <v>4</v>
      </c>
      <c r="Z86" s="5">
        <f>IF(A86&lt;=$C$75,2*ROUNDUP((P86+Q86+R86+S86)/$C$47,0),"end of proejct")</f>
        <v>4</v>
      </c>
      <c r="AB86" s="5">
        <f>IF(A86&lt;=$C$75,V86+W86+X86,"end of project")</f>
        <v>1122</v>
      </c>
      <c r="AC86" s="5">
        <f>IF(A86&lt;=$C$75,Y86+Z86,"end of project")</f>
        <v>8</v>
      </c>
      <c r="AD86" s="5">
        <f>IF(A86&lt;=$C$75,SUM(AB86:AC86)+AD85,"end of project")</f>
        <v>1130</v>
      </c>
      <c r="AE86" s="91" t="str">
        <f>IF(A86=$C$75,AD86/2,"")</f>
        <v/>
      </c>
      <c r="AF86" s="89" t="str">
        <f>IF(A86=TRUNC($C$75/2),U86,"")</f>
        <v/>
      </c>
      <c r="AH86" s="86" t="s">
        <v>0</v>
      </c>
      <c r="AI86" s="119">
        <v>10000</v>
      </c>
      <c r="AJ86" s="120"/>
      <c r="AK86" s="121"/>
      <c r="AL86" s="85"/>
      <c r="AM86" s="9">
        <f>B86</f>
        <v>5100</v>
      </c>
      <c r="AN86" s="5">
        <f>IF(A86&lt;=$C$75,ABS(AM86-$AI$86),"end of project")</f>
        <v>4900</v>
      </c>
      <c r="AO86" s="5">
        <f>IF(A86&lt;=$C$75,AN86*AB86*$F$45/(100*1000)*$E$49,"end of project")</f>
        <v>4948.0199999999995</v>
      </c>
      <c r="AP86" s="5">
        <f>IF(A86&lt;=$C$75,AN86*(AB86/2)/($I$45*1000)*$D$51/$D$7+AN86*(AB86/2)/($H$45*1000)*$D$51/$D$7,"end of project")</f>
        <v>1129.0125</v>
      </c>
      <c r="AQ86" s="5">
        <f>IF(A86&lt;=$C$75,AN86*AC86*$F$46/(100*1000)*$E$49,"end of project")</f>
        <v>23.52</v>
      </c>
      <c r="AR86" s="5">
        <f>IF(A86&lt;=$C$75,AN86*(AC86/2)/($I$46*1000)*$D$51/$D$7+AN86*(AC86/2)/($H$46*1000)*$D$51/$D$7,"end of project")</f>
        <v>6.37</v>
      </c>
      <c r="AS86">
        <f>IF(A86&lt;=$C$75,SUM(AO86:AR86)+AS85,"end of project")</f>
        <v>6106.9224999999997</v>
      </c>
      <c r="AT86" s="90" t="str">
        <f>IF(A86=$C$75,AS86,"")</f>
        <v/>
      </c>
    </row>
    <row r="87" spans="1:46" ht="21" x14ac:dyDescent="0.35">
      <c r="A87">
        <f>IF(A86&lt;$C$75,A86+1,"End of project")</f>
        <v>2</v>
      </c>
      <c r="B87" s="9">
        <f>IF(A87&lt;=$C$75,B86+$E$5,"end of project")</f>
        <v>5200</v>
      </c>
      <c r="C87">
        <f>IF(A87&lt;=$C$75,$A$14/$C$75,"end of project")</f>
        <v>567.86</v>
      </c>
      <c r="D87">
        <f t="shared" ref="D87:D150" si="0">IF(A87&lt;=$C$75,$B$14/$C$75,"end of project")</f>
        <v>34.56</v>
      </c>
      <c r="E87">
        <f t="shared" ref="E87:E150" si="1">IF(A87&lt;=$C$75,$C$14/$C$75,"end of project")</f>
        <v>876.56</v>
      </c>
      <c r="F87">
        <f t="shared" ref="F87:F123" si="2">IF(C87-E87&lt;0,0,C87-E87)</f>
        <v>0</v>
      </c>
      <c r="G87">
        <f t="shared" ref="G87:G123" si="3">IF(E87-C87&lt;0,0,E87-C87)</f>
        <v>308.69999999999993</v>
      </c>
      <c r="H87">
        <f t="shared" ref="H87:H150" si="4">IF(A87&lt;=$C$75,$D$14/$C$75,"end of project")</f>
        <v>5687.65</v>
      </c>
      <c r="I87">
        <f t="shared" ref="I87:I150" si="5">IF(A87&lt;=$C$75,$E$14/$C$75,"end of project")</f>
        <v>34.56</v>
      </c>
      <c r="J87">
        <f t="shared" ref="J87:J124" si="6">IF(I87-H87&lt;0,H87-I87,0)</f>
        <v>5653.0899999999992</v>
      </c>
      <c r="K87">
        <f t="shared" ref="K87:K124" si="7">IF(H87-I87&lt;0,I87-H87,0)</f>
        <v>0</v>
      </c>
      <c r="L87">
        <f t="shared" ref="L87:L150" si="8">IF(A87&lt;=$C$75,$F$14/$C$75,"end of project")</f>
        <v>876.54</v>
      </c>
      <c r="M87">
        <f t="shared" ref="M87:M150" si="9">IF(A87&lt;=$C$75,$G$14/$C$75,"end of project")</f>
        <v>987.65</v>
      </c>
      <c r="O87" s="9">
        <f>B87</f>
        <v>5200</v>
      </c>
      <c r="P87" s="26">
        <f t="shared" ref="P87:P150" si="10">IF(A87&lt;=$C$75,ROUNDUP((C87+D87+H87)/$C$78,0)*$H$78/1000*$F$20,"end of project")</f>
        <v>5.12</v>
      </c>
      <c r="Q87" s="5">
        <f t="shared" ref="Q87:Q150" si="11">IF(A87&lt;=$C$75,ROUNDUP((C87+D87+H87)/$C$79,0)*$H$79/1000*$F$21,"end of project")</f>
        <v>4.8</v>
      </c>
      <c r="R87" s="5">
        <f t="shared" ref="R87:R150" si="12">IF(A87&lt;=$C$75,ROUNDUP((E87+I87+L87+M87)/$C$80,0)*$H$80/1000*$F$25,"end of project")</f>
        <v>1.2000000000000002</v>
      </c>
      <c r="S87" s="5">
        <f t="shared" ref="S87:S150" si="13">IF(A87&lt;=$C$75,ROUNDUP(M87/$C$81,0)*$H$81/1000*$F$26,"end of project")</f>
        <v>0.4</v>
      </c>
      <c r="U87" s="9">
        <f>B87</f>
        <v>5200</v>
      </c>
      <c r="V87" s="5">
        <f t="shared" ref="V87:V150" si="14">IF(A87&lt;=$C$75,2*ROUNDUP((F87+J87)/$C$43,0)+2*ROUNDUP((G87+K87)/$C$43,0),"end of project")</f>
        <v>854</v>
      </c>
      <c r="W87" s="5">
        <f t="shared" ref="W87:W150" si="15">IF(A87&lt;=$C$75,2*ROUNDUP(L87/$C$44,0),"end of project")</f>
        <v>126</v>
      </c>
      <c r="X87" s="5">
        <f t="shared" ref="X87:X150" si="16">IF(A87&lt;=$C$75,2*ROUNDUP(M87/$C$45,0),"end of project")</f>
        <v>142</v>
      </c>
      <c r="Y87" s="5">
        <f t="shared" ref="Y87:Y150" si="17">IF(A87&lt;=$C$75,2*ROUNDUP((G87+K87)*0.01/$C$46+L87*0.01/$C$46,0),"end of project")</f>
        <v>4</v>
      </c>
      <c r="Z87" s="5">
        <f t="shared" ref="Z87:Z150" si="18">IF(A87&lt;=$C$75,2*ROUNDUP((P87+Q87+R87+S87)/$C$47,0),"end of proejct")</f>
        <v>4</v>
      </c>
      <c r="AB87" s="5">
        <f t="shared" ref="AB87:AB150" si="19">IF(A87&lt;=$C$75,V87+W87+X87,"end of project")</f>
        <v>1122</v>
      </c>
      <c r="AC87" s="5">
        <f t="shared" ref="AC87:AC150" si="20">IF(A87&lt;=$C$75,Y87+Z87,"end of project")</f>
        <v>8</v>
      </c>
      <c r="AD87" s="5">
        <f t="shared" ref="AD87:AD150" si="21">IF(A87&lt;=$C$75,SUM(AB87:AC87)+AD86,"end of project")</f>
        <v>2260</v>
      </c>
      <c r="AE87" s="91" t="str">
        <f t="shared" ref="AE87:AE150" si="22">IF(A87=$C$75,AD87/2,"")</f>
        <v/>
      </c>
      <c r="AF87" s="89" t="str">
        <f t="shared" ref="AF87:AF150" si="23">IF(A87=TRUNC($C$75/2),U87,"")</f>
        <v/>
      </c>
      <c r="AM87" s="9">
        <f>B87</f>
        <v>5200</v>
      </c>
      <c r="AN87" s="5">
        <f t="shared" ref="AN87:AN150" si="24">IF(A87&lt;=$C$75,ABS(AM87-$AI$86),"end of project")</f>
        <v>4800</v>
      </c>
      <c r="AO87" s="5">
        <f t="shared" ref="AO87:AO150" si="25">IF(A87&lt;=$C$75,AN87*AB87*$F$45/(100*1000)*$E$49,"end of project")</f>
        <v>4847.04</v>
      </c>
      <c r="AP87" s="5">
        <f t="shared" ref="AP87:AP150" si="26">IF(A87&lt;=$C$75,AN87*(AB87/2)/($I$45*1000)*$D$51/$D$7+AN87*(AB87/2)/($H$45*1000)*$D$51/$D$7,"end of project")</f>
        <v>1105.9714285714285</v>
      </c>
      <c r="AQ87" s="5">
        <f t="shared" ref="AQ87:AQ150" si="27">IF(A87&lt;=$C$75,AN87*AC87*$F$46/(100*1000)*$E$49,"end of project")</f>
        <v>23.04</v>
      </c>
      <c r="AR87" s="5">
        <f t="shared" ref="AR87:AR150" si="28">IF(A87&lt;=$C$75,AN87*(AC87/2)/($I$46*1000)*$D$51/$D$7+AN87*(AC87/2)/($H$46*1000)*$D$51/$D$7,"end of project")</f>
        <v>6.24</v>
      </c>
      <c r="AS87">
        <f t="shared" ref="AS87:AS150" si="29">IF(A87&lt;=$C$75,SUM(AO87:AR87)+AS86,"end of project")</f>
        <v>12089.213928571427</v>
      </c>
      <c r="AT87" s="90" t="str">
        <f t="shared" ref="AT87:AT150" si="30">IF(A87=$C$75,AS87,"")</f>
        <v/>
      </c>
    </row>
    <row r="88" spans="1:46" ht="21" x14ac:dyDescent="0.35">
      <c r="A88">
        <f t="shared" ref="A88:A151" si="31">IF(A87&lt;$C$75,A87+1,"End of project")</f>
        <v>3</v>
      </c>
      <c r="B88" s="9">
        <f t="shared" ref="B88:B151" si="32">IF(A88&lt;=$C$75,B87+$E$5,"end of project")</f>
        <v>5300</v>
      </c>
      <c r="C88">
        <f t="shared" ref="C88:C151" si="33">IF(A88&lt;=$C$75,$A$14/$C$75,"end of project")</f>
        <v>567.86</v>
      </c>
      <c r="D88">
        <f t="shared" si="0"/>
        <v>34.56</v>
      </c>
      <c r="E88">
        <f t="shared" si="1"/>
        <v>876.56</v>
      </c>
      <c r="F88">
        <f t="shared" si="2"/>
        <v>0</v>
      </c>
      <c r="G88">
        <f t="shared" si="3"/>
        <v>308.69999999999993</v>
      </c>
      <c r="H88">
        <f t="shared" si="4"/>
        <v>5687.65</v>
      </c>
      <c r="I88">
        <f t="shared" si="5"/>
        <v>34.56</v>
      </c>
      <c r="J88">
        <f t="shared" si="6"/>
        <v>5653.0899999999992</v>
      </c>
      <c r="K88">
        <f t="shared" si="7"/>
        <v>0</v>
      </c>
      <c r="L88">
        <f t="shared" si="8"/>
        <v>876.54</v>
      </c>
      <c r="M88">
        <f t="shared" si="9"/>
        <v>987.65</v>
      </c>
      <c r="O88" s="9">
        <f t="shared" ref="O88:O124" si="34">B88</f>
        <v>5300</v>
      </c>
      <c r="P88" s="26">
        <f t="shared" si="10"/>
        <v>5.12</v>
      </c>
      <c r="Q88" s="5">
        <f t="shared" si="11"/>
        <v>4.8</v>
      </c>
      <c r="R88" s="5">
        <f t="shared" si="12"/>
        <v>1.2000000000000002</v>
      </c>
      <c r="S88" s="5">
        <f t="shared" si="13"/>
        <v>0.4</v>
      </c>
      <c r="U88" s="9">
        <f t="shared" ref="U88:U124" si="35">B88</f>
        <v>5300</v>
      </c>
      <c r="V88" s="5">
        <f t="shared" si="14"/>
        <v>854</v>
      </c>
      <c r="W88" s="5">
        <f t="shared" si="15"/>
        <v>126</v>
      </c>
      <c r="X88" s="5">
        <f t="shared" si="16"/>
        <v>142</v>
      </c>
      <c r="Y88" s="5">
        <f t="shared" si="17"/>
        <v>4</v>
      </c>
      <c r="Z88" s="5">
        <f t="shared" si="18"/>
        <v>4</v>
      </c>
      <c r="AB88" s="5">
        <f t="shared" si="19"/>
        <v>1122</v>
      </c>
      <c r="AC88" s="5">
        <f t="shared" si="20"/>
        <v>8</v>
      </c>
      <c r="AD88" s="5">
        <f t="shared" si="21"/>
        <v>3390</v>
      </c>
      <c r="AE88" s="91" t="str">
        <f t="shared" si="22"/>
        <v/>
      </c>
      <c r="AF88" s="89" t="str">
        <f t="shared" si="23"/>
        <v/>
      </c>
      <c r="AM88" s="9">
        <f t="shared" ref="AM88:AM124" si="36">B88</f>
        <v>5300</v>
      </c>
      <c r="AN88" s="5">
        <f t="shared" si="24"/>
        <v>4700</v>
      </c>
      <c r="AO88" s="5">
        <f t="shared" si="25"/>
        <v>4746.0599999999995</v>
      </c>
      <c r="AP88" s="5">
        <f t="shared" si="26"/>
        <v>1082.9303571428572</v>
      </c>
      <c r="AQ88" s="5">
        <f t="shared" si="27"/>
        <v>22.56</v>
      </c>
      <c r="AR88" s="5">
        <f t="shared" si="28"/>
        <v>6.1099999999999994</v>
      </c>
      <c r="AS88">
        <f t="shared" si="29"/>
        <v>17946.874285714286</v>
      </c>
      <c r="AT88" s="90" t="str">
        <f t="shared" si="30"/>
        <v/>
      </c>
    </row>
    <row r="89" spans="1:46" ht="21" x14ac:dyDescent="0.35">
      <c r="A89">
        <f t="shared" si="31"/>
        <v>4</v>
      </c>
      <c r="B89" s="9">
        <f t="shared" si="32"/>
        <v>5400</v>
      </c>
      <c r="C89">
        <f t="shared" si="33"/>
        <v>567.86</v>
      </c>
      <c r="D89">
        <f t="shared" si="0"/>
        <v>34.56</v>
      </c>
      <c r="E89">
        <f t="shared" si="1"/>
        <v>876.56</v>
      </c>
      <c r="F89">
        <f t="shared" si="2"/>
        <v>0</v>
      </c>
      <c r="G89">
        <f t="shared" si="3"/>
        <v>308.69999999999993</v>
      </c>
      <c r="H89">
        <f t="shared" si="4"/>
        <v>5687.65</v>
      </c>
      <c r="I89">
        <f t="shared" si="5"/>
        <v>34.56</v>
      </c>
      <c r="J89">
        <f t="shared" si="6"/>
        <v>5653.0899999999992</v>
      </c>
      <c r="K89">
        <f t="shared" si="7"/>
        <v>0</v>
      </c>
      <c r="L89">
        <f t="shared" si="8"/>
        <v>876.54</v>
      </c>
      <c r="M89">
        <f t="shared" si="9"/>
        <v>987.65</v>
      </c>
      <c r="O89" s="9">
        <f t="shared" si="34"/>
        <v>5400</v>
      </c>
      <c r="P89" s="26">
        <f t="shared" si="10"/>
        <v>5.12</v>
      </c>
      <c r="Q89" s="5">
        <f t="shared" si="11"/>
        <v>4.8</v>
      </c>
      <c r="R89" s="5">
        <f t="shared" si="12"/>
        <v>1.2000000000000002</v>
      </c>
      <c r="S89" s="5">
        <f t="shared" si="13"/>
        <v>0.4</v>
      </c>
      <c r="U89" s="9">
        <f t="shared" si="35"/>
        <v>5400</v>
      </c>
      <c r="V89" s="5">
        <f t="shared" si="14"/>
        <v>854</v>
      </c>
      <c r="W89" s="5">
        <f t="shared" si="15"/>
        <v>126</v>
      </c>
      <c r="X89" s="5">
        <f t="shared" si="16"/>
        <v>142</v>
      </c>
      <c r="Y89" s="5">
        <f t="shared" si="17"/>
        <v>4</v>
      </c>
      <c r="Z89" s="5">
        <f t="shared" si="18"/>
        <v>4</v>
      </c>
      <c r="AB89" s="5">
        <f t="shared" si="19"/>
        <v>1122</v>
      </c>
      <c r="AC89" s="5">
        <f t="shared" si="20"/>
        <v>8</v>
      </c>
      <c r="AD89" s="5">
        <f t="shared" si="21"/>
        <v>4520</v>
      </c>
      <c r="AE89" s="91" t="str">
        <f t="shared" si="22"/>
        <v/>
      </c>
      <c r="AF89" s="89" t="str">
        <f t="shared" si="23"/>
        <v/>
      </c>
      <c r="AM89" s="9">
        <f t="shared" si="36"/>
        <v>5400</v>
      </c>
      <c r="AN89" s="5">
        <f t="shared" si="24"/>
        <v>4600</v>
      </c>
      <c r="AO89" s="5">
        <f t="shared" si="25"/>
        <v>4645.08</v>
      </c>
      <c r="AP89" s="5">
        <f t="shared" si="26"/>
        <v>1059.8892857142857</v>
      </c>
      <c r="AQ89" s="5">
        <f t="shared" si="27"/>
        <v>22.080000000000002</v>
      </c>
      <c r="AR89" s="5">
        <f t="shared" si="28"/>
        <v>5.98</v>
      </c>
      <c r="AS89">
        <f t="shared" si="29"/>
        <v>23679.903571428571</v>
      </c>
      <c r="AT89" s="90" t="str">
        <f t="shared" si="30"/>
        <v/>
      </c>
    </row>
    <row r="90" spans="1:46" ht="21" x14ac:dyDescent="0.35">
      <c r="A90">
        <f t="shared" si="31"/>
        <v>5</v>
      </c>
      <c r="B90" s="9">
        <f t="shared" si="32"/>
        <v>5500</v>
      </c>
      <c r="C90">
        <f t="shared" si="33"/>
        <v>567.86</v>
      </c>
      <c r="D90">
        <f t="shared" si="0"/>
        <v>34.56</v>
      </c>
      <c r="E90">
        <f t="shared" si="1"/>
        <v>876.56</v>
      </c>
      <c r="F90">
        <f t="shared" si="2"/>
        <v>0</v>
      </c>
      <c r="G90">
        <f t="shared" si="3"/>
        <v>308.69999999999993</v>
      </c>
      <c r="H90">
        <f t="shared" si="4"/>
        <v>5687.65</v>
      </c>
      <c r="I90">
        <f t="shared" si="5"/>
        <v>34.56</v>
      </c>
      <c r="J90">
        <f t="shared" si="6"/>
        <v>5653.0899999999992</v>
      </c>
      <c r="K90">
        <f t="shared" si="7"/>
        <v>0</v>
      </c>
      <c r="L90">
        <f t="shared" si="8"/>
        <v>876.54</v>
      </c>
      <c r="M90">
        <f t="shared" si="9"/>
        <v>987.65</v>
      </c>
      <c r="O90" s="9">
        <f t="shared" si="34"/>
        <v>5500</v>
      </c>
      <c r="P90" s="26">
        <f t="shared" si="10"/>
        <v>5.12</v>
      </c>
      <c r="Q90" s="5">
        <f t="shared" si="11"/>
        <v>4.8</v>
      </c>
      <c r="R90" s="5">
        <f t="shared" si="12"/>
        <v>1.2000000000000002</v>
      </c>
      <c r="S90" s="5">
        <f t="shared" si="13"/>
        <v>0.4</v>
      </c>
      <c r="U90" s="9">
        <f t="shared" si="35"/>
        <v>5500</v>
      </c>
      <c r="V90" s="5">
        <f t="shared" si="14"/>
        <v>854</v>
      </c>
      <c r="W90" s="5">
        <f t="shared" si="15"/>
        <v>126</v>
      </c>
      <c r="X90" s="5">
        <f t="shared" si="16"/>
        <v>142</v>
      </c>
      <c r="Y90" s="5">
        <f t="shared" si="17"/>
        <v>4</v>
      </c>
      <c r="Z90" s="5">
        <f t="shared" si="18"/>
        <v>4</v>
      </c>
      <c r="AB90" s="5">
        <f t="shared" si="19"/>
        <v>1122</v>
      </c>
      <c r="AC90" s="5">
        <f t="shared" si="20"/>
        <v>8</v>
      </c>
      <c r="AD90" s="5">
        <f t="shared" si="21"/>
        <v>5650</v>
      </c>
      <c r="AE90" s="91" t="str">
        <f t="shared" si="22"/>
        <v/>
      </c>
      <c r="AF90" s="89" t="str">
        <f t="shared" si="23"/>
        <v/>
      </c>
      <c r="AM90" s="9">
        <f t="shared" si="36"/>
        <v>5500</v>
      </c>
      <c r="AN90" s="5">
        <f t="shared" si="24"/>
        <v>4500</v>
      </c>
      <c r="AO90" s="5">
        <f t="shared" si="25"/>
        <v>4544.1000000000004</v>
      </c>
      <c r="AP90" s="5">
        <f t="shared" si="26"/>
        <v>1036.8482142857142</v>
      </c>
      <c r="AQ90" s="5">
        <f t="shared" si="27"/>
        <v>21.6</v>
      </c>
      <c r="AR90" s="5">
        <f t="shared" si="28"/>
        <v>5.85</v>
      </c>
      <c r="AS90">
        <f t="shared" si="29"/>
        <v>29288.301785714284</v>
      </c>
      <c r="AT90" s="90" t="str">
        <f t="shared" si="30"/>
        <v/>
      </c>
    </row>
    <row r="91" spans="1:46" ht="21" x14ac:dyDescent="0.35">
      <c r="A91">
        <f t="shared" si="31"/>
        <v>6</v>
      </c>
      <c r="B91" s="9">
        <f t="shared" si="32"/>
        <v>5600</v>
      </c>
      <c r="C91">
        <f t="shared" si="33"/>
        <v>567.86</v>
      </c>
      <c r="D91">
        <f t="shared" si="0"/>
        <v>34.56</v>
      </c>
      <c r="E91">
        <f t="shared" si="1"/>
        <v>876.56</v>
      </c>
      <c r="F91">
        <f t="shared" si="2"/>
        <v>0</v>
      </c>
      <c r="G91">
        <f t="shared" si="3"/>
        <v>308.69999999999993</v>
      </c>
      <c r="H91">
        <f t="shared" si="4"/>
        <v>5687.65</v>
      </c>
      <c r="I91">
        <f t="shared" si="5"/>
        <v>34.56</v>
      </c>
      <c r="J91">
        <f t="shared" si="6"/>
        <v>5653.0899999999992</v>
      </c>
      <c r="K91">
        <f t="shared" si="7"/>
        <v>0</v>
      </c>
      <c r="L91">
        <f t="shared" si="8"/>
        <v>876.54</v>
      </c>
      <c r="M91">
        <f t="shared" si="9"/>
        <v>987.65</v>
      </c>
      <c r="O91" s="9">
        <f t="shared" si="34"/>
        <v>5600</v>
      </c>
      <c r="P91" s="26">
        <f t="shared" si="10"/>
        <v>5.12</v>
      </c>
      <c r="Q91" s="5">
        <f t="shared" si="11"/>
        <v>4.8</v>
      </c>
      <c r="R91" s="5">
        <f t="shared" si="12"/>
        <v>1.2000000000000002</v>
      </c>
      <c r="S91" s="5">
        <f t="shared" si="13"/>
        <v>0.4</v>
      </c>
      <c r="U91" s="9">
        <f t="shared" si="35"/>
        <v>5600</v>
      </c>
      <c r="V91" s="5">
        <f t="shared" si="14"/>
        <v>854</v>
      </c>
      <c r="W91" s="5">
        <f t="shared" si="15"/>
        <v>126</v>
      </c>
      <c r="X91" s="5">
        <f t="shared" si="16"/>
        <v>142</v>
      </c>
      <c r="Y91" s="5">
        <f t="shared" si="17"/>
        <v>4</v>
      </c>
      <c r="Z91" s="5">
        <f t="shared" si="18"/>
        <v>4</v>
      </c>
      <c r="AB91" s="5">
        <f t="shared" si="19"/>
        <v>1122</v>
      </c>
      <c r="AC91" s="5">
        <f t="shared" si="20"/>
        <v>8</v>
      </c>
      <c r="AD91" s="5">
        <f t="shared" si="21"/>
        <v>6780</v>
      </c>
      <c r="AE91" s="91" t="str">
        <f t="shared" si="22"/>
        <v/>
      </c>
      <c r="AF91" s="89" t="str">
        <f t="shared" si="23"/>
        <v/>
      </c>
      <c r="AM91" s="9">
        <f t="shared" si="36"/>
        <v>5600</v>
      </c>
      <c r="AN91" s="5">
        <f t="shared" si="24"/>
        <v>4400</v>
      </c>
      <c r="AO91" s="5">
        <f t="shared" si="25"/>
        <v>4443.12</v>
      </c>
      <c r="AP91" s="5">
        <f t="shared" si="26"/>
        <v>1013.8071428571429</v>
      </c>
      <c r="AQ91" s="5">
        <f t="shared" si="27"/>
        <v>21.12</v>
      </c>
      <c r="AR91" s="5">
        <f t="shared" si="28"/>
        <v>5.72</v>
      </c>
      <c r="AS91">
        <f t="shared" si="29"/>
        <v>34772.068928571425</v>
      </c>
      <c r="AT91" s="90" t="str">
        <f t="shared" si="30"/>
        <v/>
      </c>
    </row>
    <row r="92" spans="1:46" ht="21" x14ac:dyDescent="0.35">
      <c r="A92">
        <f t="shared" si="31"/>
        <v>7</v>
      </c>
      <c r="B92" s="9">
        <f t="shared" si="32"/>
        <v>5700</v>
      </c>
      <c r="C92">
        <f t="shared" si="33"/>
        <v>567.86</v>
      </c>
      <c r="D92">
        <f t="shared" si="0"/>
        <v>34.56</v>
      </c>
      <c r="E92">
        <f t="shared" si="1"/>
        <v>876.56</v>
      </c>
      <c r="F92">
        <f t="shared" si="2"/>
        <v>0</v>
      </c>
      <c r="G92">
        <f t="shared" si="3"/>
        <v>308.69999999999993</v>
      </c>
      <c r="H92">
        <f t="shared" si="4"/>
        <v>5687.65</v>
      </c>
      <c r="I92">
        <f t="shared" si="5"/>
        <v>34.56</v>
      </c>
      <c r="J92">
        <f t="shared" si="6"/>
        <v>5653.0899999999992</v>
      </c>
      <c r="K92">
        <f t="shared" si="7"/>
        <v>0</v>
      </c>
      <c r="L92">
        <f t="shared" si="8"/>
        <v>876.54</v>
      </c>
      <c r="M92">
        <f t="shared" si="9"/>
        <v>987.65</v>
      </c>
      <c r="O92" s="9">
        <f t="shared" si="34"/>
        <v>5700</v>
      </c>
      <c r="P92" s="26">
        <f t="shared" si="10"/>
        <v>5.12</v>
      </c>
      <c r="Q92" s="5">
        <f t="shared" si="11"/>
        <v>4.8</v>
      </c>
      <c r="R92" s="5">
        <f t="shared" si="12"/>
        <v>1.2000000000000002</v>
      </c>
      <c r="S92" s="5">
        <f t="shared" si="13"/>
        <v>0.4</v>
      </c>
      <c r="U92" s="9">
        <f t="shared" si="35"/>
        <v>5700</v>
      </c>
      <c r="V92" s="5">
        <f t="shared" si="14"/>
        <v>854</v>
      </c>
      <c r="W92" s="5">
        <f t="shared" si="15"/>
        <v>126</v>
      </c>
      <c r="X92" s="5">
        <f t="shared" si="16"/>
        <v>142</v>
      </c>
      <c r="Y92" s="5">
        <f t="shared" si="17"/>
        <v>4</v>
      </c>
      <c r="Z92" s="5">
        <f t="shared" si="18"/>
        <v>4</v>
      </c>
      <c r="AB92" s="5">
        <f t="shared" si="19"/>
        <v>1122</v>
      </c>
      <c r="AC92" s="5">
        <f t="shared" si="20"/>
        <v>8</v>
      </c>
      <c r="AD92" s="5">
        <f t="shared" si="21"/>
        <v>7910</v>
      </c>
      <c r="AE92" s="91" t="str">
        <f t="shared" si="22"/>
        <v/>
      </c>
      <c r="AF92" s="89" t="str">
        <f t="shared" si="23"/>
        <v/>
      </c>
      <c r="AM92" s="9">
        <f t="shared" si="36"/>
        <v>5700</v>
      </c>
      <c r="AN92" s="5">
        <f t="shared" si="24"/>
        <v>4300</v>
      </c>
      <c r="AO92" s="5">
        <f t="shared" si="25"/>
        <v>4342.1400000000003</v>
      </c>
      <c r="AP92" s="5">
        <f t="shared" si="26"/>
        <v>990.76607142857142</v>
      </c>
      <c r="AQ92" s="5">
        <f t="shared" si="27"/>
        <v>20.64</v>
      </c>
      <c r="AR92" s="5">
        <f t="shared" si="28"/>
        <v>5.59</v>
      </c>
      <c r="AS92">
        <f t="shared" si="29"/>
        <v>40131.204999999994</v>
      </c>
      <c r="AT92" s="90" t="str">
        <f t="shared" si="30"/>
        <v/>
      </c>
    </row>
    <row r="93" spans="1:46" ht="21" x14ac:dyDescent="0.35">
      <c r="A93">
        <f t="shared" si="31"/>
        <v>8</v>
      </c>
      <c r="B93" s="9">
        <f t="shared" si="32"/>
        <v>5800</v>
      </c>
      <c r="C93">
        <f t="shared" si="33"/>
        <v>567.86</v>
      </c>
      <c r="D93">
        <f t="shared" si="0"/>
        <v>34.56</v>
      </c>
      <c r="E93">
        <f t="shared" si="1"/>
        <v>876.56</v>
      </c>
      <c r="F93">
        <f t="shared" si="2"/>
        <v>0</v>
      </c>
      <c r="G93">
        <f t="shared" si="3"/>
        <v>308.69999999999993</v>
      </c>
      <c r="H93">
        <f t="shared" si="4"/>
        <v>5687.65</v>
      </c>
      <c r="I93">
        <f t="shared" si="5"/>
        <v>34.56</v>
      </c>
      <c r="J93">
        <f t="shared" si="6"/>
        <v>5653.0899999999992</v>
      </c>
      <c r="K93">
        <f t="shared" si="7"/>
        <v>0</v>
      </c>
      <c r="L93">
        <f t="shared" si="8"/>
        <v>876.54</v>
      </c>
      <c r="M93">
        <f t="shared" si="9"/>
        <v>987.65</v>
      </c>
      <c r="O93" s="9">
        <f t="shared" si="34"/>
        <v>5800</v>
      </c>
      <c r="P93" s="26">
        <f t="shared" si="10"/>
        <v>5.12</v>
      </c>
      <c r="Q93" s="5">
        <f t="shared" si="11"/>
        <v>4.8</v>
      </c>
      <c r="R93" s="5">
        <f t="shared" si="12"/>
        <v>1.2000000000000002</v>
      </c>
      <c r="S93" s="5">
        <f t="shared" si="13"/>
        <v>0.4</v>
      </c>
      <c r="U93" s="9">
        <f t="shared" si="35"/>
        <v>5800</v>
      </c>
      <c r="V93" s="5">
        <f t="shared" si="14"/>
        <v>854</v>
      </c>
      <c r="W93" s="5">
        <f t="shared" si="15"/>
        <v>126</v>
      </c>
      <c r="X93" s="5">
        <f t="shared" si="16"/>
        <v>142</v>
      </c>
      <c r="Y93" s="5">
        <f t="shared" si="17"/>
        <v>4</v>
      </c>
      <c r="Z93" s="5">
        <f t="shared" si="18"/>
        <v>4</v>
      </c>
      <c r="AB93" s="5">
        <f t="shared" si="19"/>
        <v>1122</v>
      </c>
      <c r="AC93" s="5">
        <f t="shared" si="20"/>
        <v>8</v>
      </c>
      <c r="AD93" s="5">
        <f t="shared" si="21"/>
        <v>9040</v>
      </c>
      <c r="AE93" s="91" t="str">
        <f t="shared" si="22"/>
        <v/>
      </c>
      <c r="AF93" s="89" t="str">
        <f t="shared" si="23"/>
        <v/>
      </c>
      <c r="AM93" s="9">
        <f t="shared" si="36"/>
        <v>5800</v>
      </c>
      <c r="AN93" s="5">
        <f t="shared" si="24"/>
        <v>4200</v>
      </c>
      <c r="AO93" s="5">
        <f t="shared" si="25"/>
        <v>4241.16</v>
      </c>
      <c r="AP93" s="5">
        <f t="shared" si="26"/>
        <v>967.72499999999991</v>
      </c>
      <c r="AQ93" s="5">
        <f t="shared" si="27"/>
        <v>20.16</v>
      </c>
      <c r="AR93" s="5">
        <f t="shared" si="28"/>
        <v>5.4600000000000009</v>
      </c>
      <c r="AS93">
        <f t="shared" si="29"/>
        <v>45365.709999999992</v>
      </c>
      <c r="AT93" s="90" t="str">
        <f t="shared" si="30"/>
        <v/>
      </c>
    </row>
    <row r="94" spans="1:46" ht="21" x14ac:dyDescent="0.35">
      <c r="A94">
        <f t="shared" si="31"/>
        <v>9</v>
      </c>
      <c r="B94" s="9">
        <f t="shared" si="32"/>
        <v>5900</v>
      </c>
      <c r="C94">
        <f t="shared" si="33"/>
        <v>567.86</v>
      </c>
      <c r="D94">
        <f t="shared" si="0"/>
        <v>34.56</v>
      </c>
      <c r="E94">
        <f t="shared" si="1"/>
        <v>876.56</v>
      </c>
      <c r="F94">
        <f t="shared" si="2"/>
        <v>0</v>
      </c>
      <c r="G94">
        <f t="shared" si="3"/>
        <v>308.69999999999993</v>
      </c>
      <c r="H94">
        <f t="shared" si="4"/>
        <v>5687.65</v>
      </c>
      <c r="I94">
        <f t="shared" si="5"/>
        <v>34.56</v>
      </c>
      <c r="J94">
        <f t="shared" si="6"/>
        <v>5653.0899999999992</v>
      </c>
      <c r="K94">
        <f t="shared" si="7"/>
        <v>0</v>
      </c>
      <c r="L94">
        <f t="shared" si="8"/>
        <v>876.54</v>
      </c>
      <c r="M94">
        <f t="shared" si="9"/>
        <v>987.65</v>
      </c>
      <c r="O94" s="9">
        <f t="shared" si="34"/>
        <v>5900</v>
      </c>
      <c r="P94" s="26">
        <f t="shared" si="10"/>
        <v>5.12</v>
      </c>
      <c r="Q94" s="5">
        <f t="shared" si="11"/>
        <v>4.8</v>
      </c>
      <c r="R94" s="5">
        <f t="shared" si="12"/>
        <v>1.2000000000000002</v>
      </c>
      <c r="S94" s="5">
        <f t="shared" si="13"/>
        <v>0.4</v>
      </c>
      <c r="U94" s="9">
        <f t="shared" si="35"/>
        <v>5900</v>
      </c>
      <c r="V94" s="5">
        <f t="shared" si="14"/>
        <v>854</v>
      </c>
      <c r="W94" s="5">
        <f t="shared" si="15"/>
        <v>126</v>
      </c>
      <c r="X94" s="5">
        <f t="shared" si="16"/>
        <v>142</v>
      </c>
      <c r="Y94" s="5">
        <f t="shared" si="17"/>
        <v>4</v>
      </c>
      <c r="Z94" s="5">
        <f t="shared" si="18"/>
        <v>4</v>
      </c>
      <c r="AB94" s="5">
        <f t="shared" si="19"/>
        <v>1122</v>
      </c>
      <c r="AC94" s="5">
        <f t="shared" si="20"/>
        <v>8</v>
      </c>
      <c r="AD94" s="5">
        <f t="shared" si="21"/>
        <v>10170</v>
      </c>
      <c r="AE94" s="91" t="str">
        <f t="shared" si="22"/>
        <v/>
      </c>
      <c r="AF94" s="89" t="str">
        <f t="shared" si="23"/>
        <v/>
      </c>
      <c r="AH94" s="113"/>
      <c r="AI94" s="113"/>
      <c r="AM94" s="9">
        <f t="shared" si="36"/>
        <v>5900</v>
      </c>
      <c r="AN94" s="5">
        <f t="shared" si="24"/>
        <v>4100</v>
      </c>
      <c r="AO94" s="5">
        <f t="shared" si="25"/>
        <v>4140.18</v>
      </c>
      <c r="AP94" s="5">
        <f t="shared" si="26"/>
        <v>944.68392857142862</v>
      </c>
      <c r="AQ94" s="5">
        <f t="shared" si="27"/>
        <v>19.68</v>
      </c>
      <c r="AR94" s="5">
        <f t="shared" si="28"/>
        <v>5.33</v>
      </c>
      <c r="AS94">
        <f t="shared" si="29"/>
        <v>50475.583928571417</v>
      </c>
      <c r="AT94" s="90" t="str">
        <f t="shared" si="30"/>
        <v/>
      </c>
    </row>
    <row r="95" spans="1:46" ht="21" x14ac:dyDescent="0.35">
      <c r="A95">
        <f t="shared" si="31"/>
        <v>10</v>
      </c>
      <c r="B95" s="9">
        <f t="shared" si="32"/>
        <v>6000</v>
      </c>
      <c r="C95">
        <f t="shared" si="33"/>
        <v>567.86</v>
      </c>
      <c r="D95">
        <f t="shared" si="0"/>
        <v>34.56</v>
      </c>
      <c r="E95">
        <f t="shared" si="1"/>
        <v>876.56</v>
      </c>
      <c r="F95">
        <f t="shared" si="2"/>
        <v>0</v>
      </c>
      <c r="G95">
        <f t="shared" si="3"/>
        <v>308.69999999999993</v>
      </c>
      <c r="H95">
        <f t="shared" si="4"/>
        <v>5687.65</v>
      </c>
      <c r="I95">
        <f t="shared" si="5"/>
        <v>34.56</v>
      </c>
      <c r="J95">
        <f t="shared" si="6"/>
        <v>5653.0899999999992</v>
      </c>
      <c r="K95">
        <f t="shared" si="7"/>
        <v>0</v>
      </c>
      <c r="L95">
        <f t="shared" si="8"/>
        <v>876.54</v>
      </c>
      <c r="M95">
        <f t="shared" si="9"/>
        <v>987.65</v>
      </c>
      <c r="O95" s="9">
        <f t="shared" si="34"/>
        <v>6000</v>
      </c>
      <c r="P95" s="26">
        <f t="shared" si="10"/>
        <v>5.12</v>
      </c>
      <c r="Q95" s="5">
        <f t="shared" si="11"/>
        <v>4.8</v>
      </c>
      <c r="R95" s="5">
        <f t="shared" si="12"/>
        <v>1.2000000000000002</v>
      </c>
      <c r="S95" s="5">
        <f t="shared" si="13"/>
        <v>0.4</v>
      </c>
      <c r="U95" s="9">
        <f t="shared" si="35"/>
        <v>6000</v>
      </c>
      <c r="V95" s="5">
        <f t="shared" si="14"/>
        <v>854</v>
      </c>
      <c r="W95" s="5">
        <f t="shared" si="15"/>
        <v>126</v>
      </c>
      <c r="X95" s="5">
        <f t="shared" si="16"/>
        <v>142</v>
      </c>
      <c r="Y95" s="5">
        <f t="shared" si="17"/>
        <v>4</v>
      </c>
      <c r="Z95" s="5">
        <f t="shared" si="18"/>
        <v>4</v>
      </c>
      <c r="AB95" s="5">
        <f t="shared" si="19"/>
        <v>1122</v>
      </c>
      <c r="AC95" s="5">
        <f t="shared" si="20"/>
        <v>8</v>
      </c>
      <c r="AD95" s="5">
        <f t="shared" si="21"/>
        <v>11300</v>
      </c>
      <c r="AE95" s="91" t="str">
        <f t="shared" si="22"/>
        <v/>
      </c>
      <c r="AF95" s="89" t="str">
        <f t="shared" si="23"/>
        <v/>
      </c>
      <c r="AH95" s="17"/>
      <c r="AI95" s="18"/>
      <c r="AM95" s="9">
        <f t="shared" si="36"/>
        <v>6000</v>
      </c>
      <c r="AN95" s="5">
        <f t="shared" si="24"/>
        <v>4000</v>
      </c>
      <c r="AO95" s="5">
        <f t="shared" si="25"/>
        <v>4039.2000000000003</v>
      </c>
      <c r="AP95" s="5">
        <f t="shared" si="26"/>
        <v>921.64285714285711</v>
      </c>
      <c r="AQ95" s="5">
        <f t="shared" si="27"/>
        <v>19.200000000000003</v>
      </c>
      <c r="AR95" s="5">
        <f t="shared" si="28"/>
        <v>5.2</v>
      </c>
      <c r="AS95">
        <f t="shared" si="29"/>
        <v>55460.826785714278</v>
      </c>
      <c r="AT95" s="90" t="str">
        <f t="shared" si="30"/>
        <v/>
      </c>
    </row>
    <row r="96" spans="1:46" ht="21" x14ac:dyDescent="0.35">
      <c r="A96">
        <f t="shared" si="31"/>
        <v>11</v>
      </c>
      <c r="B96" s="9">
        <f t="shared" si="32"/>
        <v>6100</v>
      </c>
      <c r="C96">
        <f t="shared" si="33"/>
        <v>567.86</v>
      </c>
      <c r="D96">
        <f t="shared" si="0"/>
        <v>34.56</v>
      </c>
      <c r="E96">
        <f t="shared" si="1"/>
        <v>876.56</v>
      </c>
      <c r="F96">
        <f t="shared" si="2"/>
        <v>0</v>
      </c>
      <c r="G96">
        <f t="shared" si="3"/>
        <v>308.69999999999993</v>
      </c>
      <c r="H96">
        <f t="shared" si="4"/>
        <v>5687.65</v>
      </c>
      <c r="I96">
        <f t="shared" si="5"/>
        <v>34.56</v>
      </c>
      <c r="J96">
        <f t="shared" si="6"/>
        <v>5653.0899999999992</v>
      </c>
      <c r="K96">
        <f t="shared" si="7"/>
        <v>0</v>
      </c>
      <c r="L96">
        <f t="shared" si="8"/>
        <v>876.54</v>
      </c>
      <c r="M96">
        <f t="shared" si="9"/>
        <v>987.65</v>
      </c>
      <c r="O96" s="9">
        <f t="shared" si="34"/>
        <v>6100</v>
      </c>
      <c r="P96" s="26">
        <f t="shared" si="10"/>
        <v>5.12</v>
      </c>
      <c r="Q96" s="5">
        <f t="shared" si="11"/>
        <v>4.8</v>
      </c>
      <c r="R96" s="5">
        <f t="shared" si="12"/>
        <v>1.2000000000000002</v>
      </c>
      <c r="S96" s="5">
        <f t="shared" si="13"/>
        <v>0.4</v>
      </c>
      <c r="U96" s="9">
        <f t="shared" si="35"/>
        <v>6100</v>
      </c>
      <c r="V96" s="5">
        <f t="shared" si="14"/>
        <v>854</v>
      </c>
      <c r="W96" s="5">
        <f t="shared" si="15"/>
        <v>126</v>
      </c>
      <c r="X96" s="5">
        <f t="shared" si="16"/>
        <v>142</v>
      </c>
      <c r="Y96" s="5">
        <f t="shared" si="17"/>
        <v>4</v>
      </c>
      <c r="Z96" s="5">
        <f t="shared" si="18"/>
        <v>4</v>
      </c>
      <c r="AB96" s="5">
        <f t="shared" si="19"/>
        <v>1122</v>
      </c>
      <c r="AC96" s="5">
        <f t="shared" si="20"/>
        <v>8</v>
      </c>
      <c r="AD96" s="5">
        <f t="shared" si="21"/>
        <v>12430</v>
      </c>
      <c r="AE96" s="91" t="str">
        <f t="shared" si="22"/>
        <v/>
      </c>
      <c r="AF96" s="89" t="str">
        <f t="shared" si="23"/>
        <v/>
      </c>
      <c r="AH96" s="114"/>
      <c r="AI96" s="114"/>
      <c r="AM96" s="9">
        <f t="shared" si="36"/>
        <v>6100</v>
      </c>
      <c r="AN96" s="5">
        <f t="shared" si="24"/>
        <v>3900</v>
      </c>
      <c r="AO96" s="5">
        <f t="shared" si="25"/>
        <v>3938.2200000000003</v>
      </c>
      <c r="AP96" s="5">
        <f t="shared" si="26"/>
        <v>898.60178571428582</v>
      </c>
      <c r="AQ96" s="5">
        <f t="shared" si="27"/>
        <v>18.72</v>
      </c>
      <c r="AR96" s="5">
        <f t="shared" si="28"/>
        <v>5.07</v>
      </c>
      <c r="AS96">
        <f t="shared" si="29"/>
        <v>60321.438571428567</v>
      </c>
      <c r="AT96" s="90" t="str">
        <f t="shared" si="30"/>
        <v/>
      </c>
    </row>
    <row r="97" spans="1:46" ht="21" x14ac:dyDescent="0.35">
      <c r="A97">
        <f t="shared" si="31"/>
        <v>12</v>
      </c>
      <c r="B97" s="9">
        <f t="shared" si="32"/>
        <v>6200</v>
      </c>
      <c r="C97">
        <f t="shared" si="33"/>
        <v>567.86</v>
      </c>
      <c r="D97">
        <f t="shared" si="0"/>
        <v>34.56</v>
      </c>
      <c r="E97">
        <f t="shared" si="1"/>
        <v>876.56</v>
      </c>
      <c r="F97">
        <f t="shared" si="2"/>
        <v>0</v>
      </c>
      <c r="G97">
        <f t="shared" si="3"/>
        <v>308.69999999999993</v>
      </c>
      <c r="H97">
        <f t="shared" si="4"/>
        <v>5687.65</v>
      </c>
      <c r="I97">
        <f t="shared" si="5"/>
        <v>34.56</v>
      </c>
      <c r="J97">
        <f t="shared" si="6"/>
        <v>5653.0899999999992</v>
      </c>
      <c r="K97">
        <f t="shared" si="7"/>
        <v>0</v>
      </c>
      <c r="L97">
        <f t="shared" si="8"/>
        <v>876.54</v>
      </c>
      <c r="M97">
        <f t="shared" si="9"/>
        <v>987.65</v>
      </c>
      <c r="O97" s="9">
        <f t="shared" si="34"/>
        <v>6200</v>
      </c>
      <c r="P97" s="26">
        <f t="shared" si="10"/>
        <v>5.12</v>
      </c>
      <c r="Q97" s="5">
        <f t="shared" si="11"/>
        <v>4.8</v>
      </c>
      <c r="R97" s="5">
        <f t="shared" si="12"/>
        <v>1.2000000000000002</v>
      </c>
      <c r="S97" s="5">
        <f t="shared" si="13"/>
        <v>0.4</v>
      </c>
      <c r="U97" s="9">
        <f t="shared" si="35"/>
        <v>6200</v>
      </c>
      <c r="V97" s="5">
        <f t="shared" si="14"/>
        <v>854</v>
      </c>
      <c r="W97" s="5">
        <f t="shared" si="15"/>
        <v>126</v>
      </c>
      <c r="X97" s="5">
        <f t="shared" si="16"/>
        <v>142</v>
      </c>
      <c r="Y97" s="5">
        <f t="shared" si="17"/>
        <v>4</v>
      </c>
      <c r="Z97" s="5">
        <f t="shared" si="18"/>
        <v>4</v>
      </c>
      <c r="AB97" s="5">
        <f t="shared" si="19"/>
        <v>1122</v>
      </c>
      <c r="AC97" s="5">
        <f t="shared" si="20"/>
        <v>8</v>
      </c>
      <c r="AD97" s="5">
        <f t="shared" si="21"/>
        <v>13560</v>
      </c>
      <c r="AE97" s="91" t="str">
        <f t="shared" si="22"/>
        <v/>
      </c>
      <c r="AF97" s="89" t="str">
        <f t="shared" si="23"/>
        <v/>
      </c>
      <c r="AH97" s="19"/>
      <c r="AI97" s="20"/>
      <c r="AM97" s="9">
        <f t="shared" si="36"/>
        <v>6200</v>
      </c>
      <c r="AN97" s="5">
        <f t="shared" si="24"/>
        <v>3800</v>
      </c>
      <c r="AO97" s="5">
        <f t="shared" si="25"/>
        <v>3837.24</v>
      </c>
      <c r="AP97" s="5">
        <f t="shared" si="26"/>
        <v>875.56071428571431</v>
      </c>
      <c r="AQ97" s="5">
        <f t="shared" si="27"/>
        <v>18.240000000000002</v>
      </c>
      <c r="AR97" s="5">
        <f t="shared" si="28"/>
        <v>4.9399999999999995</v>
      </c>
      <c r="AS97">
        <f t="shared" si="29"/>
        <v>65057.419285714277</v>
      </c>
      <c r="AT97" s="90" t="str">
        <f t="shared" si="30"/>
        <v/>
      </c>
    </row>
    <row r="98" spans="1:46" ht="21" x14ac:dyDescent="0.35">
      <c r="A98">
        <f t="shared" si="31"/>
        <v>13</v>
      </c>
      <c r="B98" s="9">
        <f t="shared" si="32"/>
        <v>6300</v>
      </c>
      <c r="C98">
        <f t="shared" si="33"/>
        <v>567.86</v>
      </c>
      <c r="D98">
        <f t="shared" si="0"/>
        <v>34.56</v>
      </c>
      <c r="E98">
        <f t="shared" si="1"/>
        <v>876.56</v>
      </c>
      <c r="F98">
        <f t="shared" si="2"/>
        <v>0</v>
      </c>
      <c r="G98">
        <f t="shared" si="3"/>
        <v>308.69999999999993</v>
      </c>
      <c r="H98">
        <f t="shared" si="4"/>
        <v>5687.65</v>
      </c>
      <c r="I98">
        <f t="shared" si="5"/>
        <v>34.56</v>
      </c>
      <c r="J98">
        <f t="shared" si="6"/>
        <v>5653.0899999999992</v>
      </c>
      <c r="K98">
        <f t="shared" si="7"/>
        <v>0</v>
      </c>
      <c r="L98">
        <f t="shared" si="8"/>
        <v>876.54</v>
      </c>
      <c r="M98">
        <f t="shared" si="9"/>
        <v>987.65</v>
      </c>
      <c r="O98" s="9">
        <f t="shared" si="34"/>
        <v>6300</v>
      </c>
      <c r="P98" s="26">
        <f t="shared" si="10"/>
        <v>5.12</v>
      </c>
      <c r="Q98" s="5">
        <f t="shared" si="11"/>
        <v>4.8</v>
      </c>
      <c r="R98" s="5">
        <f t="shared" si="12"/>
        <v>1.2000000000000002</v>
      </c>
      <c r="S98" s="5">
        <f t="shared" si="13"/>
        <v>0.4</v>
      </c>
      <c r="U98" s="9">
        <f t="shared" si="35"/>
        <v>6300</v>
      </c>
      <c r="V98" s="5">
        <f t="shared" si="14"/>
        <v>854</v>
      </c>
      <c r="W98" s="5">
        <f t="shared" si="15"/>
        <v>126</v>
      </c>
      <c r="X98" s="5">
        <f t="shared" si="16"/>
        <v>142</v>
      </c>
      <c r="Y98" s="5">
        <f t="shared" si="17"/>
        <v>4</v>
      </c>
      <c r="Z98" s="5">
        <f t="shared" si="18"/>
        <v>4</v>
      </c>
      <c r="AB98" s="5">
        <f t="shared" si="19"/>
        <v>1122</v>
      </c>
      <c r="AC98" s="5">
        <f t="shared" si="20"/>
        <v>8</v>
      </c>
      <c r="AD98" s="5">
        <f t="shared" si="21"/>
        <v>14690</v>
      </c>
      <c r="AE98" s="91" t="str">
        <f t="shared" si="22"/>
        <v/>
      </c>
      <c r="AF98" s="89" t="str">
        <f t="shared" si="23"/>
        <v/>
      </c>
      <c r="AM98" s="9">
        <f t="shared" si="36"/>
        <v>6300</v>
      </c>
      <c r="AN98" s="5">
        <f t="shared" si="24"/>
        <v>3700</v>
      </c>
      <c r="AO98" s="5">
        <f t="shared" si="25"/>
        <v>3736.26</v>
      </c>
      <c r="AP98" s="5">
        <f t="shared" si="26"/>
        <v>852.51964285714291</v>
      </c>
      <c r="AQ98" s="5">
        <f t="shared" si="27"/>
        <v>17.759999999999998</v>
      </c>
      <c r="AR98" s="5">
        <f t="shared" si="28"/>
        <v>4.8100000000000005</v>
      </c>
      <c r="AS98">
        <f t="shared" si="29"/>
        <v>69668.768928571415</v>
      </c>
      <c r="AT98" s="90" t="str">
        <f t="shared" si="30"/>
        <v/>
      </c>
    </row>
    <row r="99" spans="1:46" ht="21" x14ac:dyDescent="0.35">
      <c r="A99">
        <f t="shared" si="31"/>
        <v>14</v>
      </c>
      <c r="B99" s="9">
        <f t="shared" si="32"/>
        <v>6400</v>
      </c>
      <c r="C99">
        <f t="shared" si="33"/>
        <v>567.86</v>
      </c>
      <c r="D99">
        <f t="shared" si="0"/>
        <v>34.56</v>
      </c>
      <c r="E99">
        <f t="shared" si="1"/>
        <v>876.56</v>
      </c>
      <c r="F99">
        <f t="shared" si="2"/>
        <v>0</v>
      </c>
      <c r="G99">
        <f t="shared" si="3"/>
        <v>308.69999999999993</v>
      </c>
      <c r="H99">
        <f t="shared" si="4"/>
        <v>5687.65</v>
      </c>
      <c r="I99">
        <f t="shared" si="5"/>
        <v>34.56</v>
      </c>
      <c r="J99">
        <f t="shared" si="6"/>
        <v>5653.0899999999992</v>
      </c>
      <c r="K99">
        <f t="shared" si="7"/>
        <v>0</v>
      </c>
      <c r="L99">
        <f t="shared" si="8"/>
        <v>876.54</v>
      </c>
      <c r="M99">
        <f t="shared" si="9"/>
        <v>987.65</v>
      </c>
      <c r="O99" s="9">
        <f t="shared" si="34"/>
        <v>6400</v>
      </c>
      <c r="P99" s="26">
        <f t="shared" si="10"/>
        <v>5.12</v>
      </c>
      <c r="Q99" s="5">
        <f t="shared" si="11"/>
        <v>4.8</v>
      </c>
      <c r="R99" s="5">
        <f t="shared" si="12"/>
        <v>1.2000000000000002</v>
      </c>
      <c r="S99" s="5">
        <f t="shared" si="13"/>
        <v>0.4</v>
      </c>
      <c r="U99" s="9">
        <f t="shared" si="35"/>
        <v>6400</v>
      </c>
      <c r="V99" s="5">
        <f t="shared" si="14"/>
        <v>854</v>
      </c>
      <c r="W99" s="5">
        <f t="shared" si="15"/>
        <v>126</v>
      </c>
      <c r="X99" s="5">
        <f t="shared" si="16"/>
        <v>142</v>
      </c>
      <c r="Y99" s="5">
        <f t="shared" si="17"/>
        <v>4</v>
      </c>
      <c r="Z99" s="5">
        <f t="shared" si="18"/>
        <v>4</v>
      </c>
      <c r="AB99" s="5">
        <f t="shared" si="19"/>
        <v>1122</v>
      </c>
      <c r="AC99" s="5">
        <f t="shared" si="20"/>
        <v>8</v>
      </c>
      <c r="AD99" s="5">
        <f t="shared" si="21"/>
        <v>15820</v>
      </c>
      <c r="AE99" s="91" t="str">
        <f t="shared" si="22"/>
        <v/>
      </c>
      <c r="AF99" s="89" t="str">
        <f t="shared" si="23"/>
        <v/>
      </c>
      <c r="AM99" s="9">
        <f t="shared" si="36"/>
        <v>6400</v>
      </c>
      <c r="AN99" s="5">
        <f t="shared" si="24"/>
        <v>3600</v>
      </c>
      <c r="AO99" s="5">
        <f t="shared" si="25"/>
        <v>3635.2799999999997</v>
      </c>
      <c r="AP99" s="5">
        <f t="shared" si="26"/>
        <v>829.47857142857151</v>
      </c>
      <c r="AQ99" s="5">
        <f t="shared" si="27"/>
        <v>17.28</v>
      </c>
      <c r="AR99" s="5">
        <f t="shared" si="28"/>
        <v>4.68</v>
      </c>
      <c r="AS99">
        <f t="shared" si="29"/>
        <v>74155.487499999988</v>
      </c>
      <c r="AT99" s="90" t="str">
        <f t="shared" si="30"/>
        <v/>
      </c>
    </row>
    <row r="100" spans="1:46" ht="21" x14ac:dyDescent="0.35">
      <c r="A100">
        <f t="shared" si="31"/>
        <v>15</v>
      </c>
      <c r="B100" s="9">
        <f t="shared" si="32"/>
        <v>6500</v>
      </c>
      <c r="C100">
        <f t="shared" si="33"/>
        <v>567.86</v>
      </c>
      <c r="D100">
        <f t="shared" si="0"/>
        <v>34.56</v>
      </c>
      <c r="E100">
        <f t="shared" si="1"/>
        <v>876.56</v>
      </c>
      <c r="F100">
        <f t="shared" si="2"/>
        <v>0</v>
      </c>
      <c r="G100">
        <f t="shared" si="3"/>
        <v>308.69999999999993</v>
      </c>
      <c r="H100">
        <f t="shared" si="4"/>
        <v>5687.65</v>
      </c>
      <c r="I100">
        <f t="shared" si="5"/>
        <v>34.56</v>
      </c>
      <c r="J100">
        <f t="shared" si="6"/>
        <v>5653.0899999999992</v>
      </c>
      <c r="K100">
        <f t="shared" si="7"/>
        <v>0</v>
      </c>
      <c r="L100">
        <f t="shared" si="8"/>
        <v>876.54</v>
      </c>
      <c r="M100">
        <f t="shared" si="9"/>
        <v>987.65</v>
      </c>
      <c r="O100" s="9">
        <f t="shared" si="34"/>
        <v>6500</v>
      </c>
      <c r="P100" s="26">
        <f t="shared" si="10"/>
        <v>5.12</v>
      </c>
      <c r="Q100" s="5">
        <f t="shared" si="11"/>
        <v>4.8</v>
      </c>
      <c r="R100" s="5">
        <f t="shared" si="12"/>
        <v>1.2000000000000002</v>
      </c>
      <c r="S100" s="5">
        <f t="shared" si="13"/>
        <v>0.4</v>
      </c>
      <c r="U100" s="9">
        <f t="shared" si="35"/>
        <v>6500</v>
      </c>
      <c r="V100" s="5">
        <f t="shared" si="14"/>
        <v>854</v>
      </c>
      <c r="W100" s="5">
        <f t="shared" si="15"/>
        <v>126</v>
      </c>
      <c r="X100" s="5">
        <f t="shared" si="16"/>
        <v>142</v>
      </c>
      <c r="Y100" s="5">
        <f t="shared" si="17"/>
        <v>4</v>
      </c>
      <c r="Z100" s="5">
        <f t="shared" si="18"/>
        <v>4</v>
      </c>
      <c r="AB100" s="5">
        <f t="shared" si="19"/>
        <v>1122</v>
      </c>
      <c r="AC100" s="5">
        <f t="shared" si="20"/>
        <v>8</v>
      </c>
      <c r="AD100" s="5">
        <f t="shared" si="21"/>
        <v>16950</v>
      </c>
      <c r="AE100" s="91" t="str">
        <f t="shared" si="22"/>
        <v/>
      </c>
      <c r="AF100" s="89" t="str">
        <f t="shared" si="23"/>
        <v/>
      </c>
      <c r="AM100" s="9">
        <f t="shared" si="36"/>
        <v>6500</v>
      </c>
      <c r="AN100" s="5">
        <f t="shared" si="24"/>
        <v>3500</v>
      </c>
      <c r="AO100" s="5">
        <f t="shared" si="25"/>
        <v>3534.2999999999997</v>
      </c>
      <c r="AP100" s="5">
        <f t="shared" si="26"/>
        <v>806.4375</v>
      </c>
      <c r="AQ100" s="5">
        <f t="shared" si="27"/>
        <v>16.799999999999997</v>
      </c>
      <c r="AR100" s="5">
        <f t="shared" si="28"/>
        <v>4.5500000000000007</v>
      </c>
      <c r="AS100">
        <f t="shared" si="29"/>
        <v>78517.574999999983</v>
      </c>
      <c r="AT100" s="90" t="str">
        <f t="shared" si="30"/>
        <v/>
      </c>
    </row>
    <row r="101" spans="1:46" ht="21" x14ac:dyDescent="0.35">
      <c r="A101">
        <f t="shared" si="31"/>
        <v>16</v>
      </c>
      <c r="B101" s="9">
        <f t="shared" si="32"/>
        <v>6600</v>
      </c>
      <c r="C101">
        <f t="shared" si="33"/>
        <v>567.86</v>
      </c>
      <c r="D101">
        <f t="shared" si="0"/>
        <v>34.56</v>
      </c>
      <c r="E101">
        <f t="shared" si="1"/>
        <v>876.56</v>
      </c>
      <c r="F101">
        <f t="shared" si="2"/>
        <v>0</v>
      </c>
      <c r="G101">
        <f t="shared" si="3"/>
        <v>308.69999999999993</v>
      </c>
      <c r="H101">
        <f t="shared" si="4"/>
        <v>5687.65</v>
      </c>
      <c r="I101">
        <f t="shared" si="5"/>
        <v>34.56</v>
      </c>
      <c r="J101">
        <f t="shared" si="6"/>
        <v>5653.0899999999992</v>
      </c>
      <c r="K101">
        <f t="shared" si="7"/>
        <v>0</v>
      </c>
      <c r="L101">
        <f t="shared" si="8"/>
        <v>876.54</v>
      </c>
      <c r="M101">
        <f t="shared" si="9"/>
        <v>987.65</v>
      </c>
      <c r="O101" s="9">
        <f t="shared" si="34"/>
        <v>6600</v>
      </c>
      <c r="P101" s="26">
        <f t="shared" si="10"/>
        <v>5.12</v>
      </c>
      <c r="Q101" s="5">
        <f t="shared" si="11"/>
        <v>4.8</v>
      </c>
      <c r="R101" s="5">
        <f t="shared" si="12"/>
        <v>1.2000000000000002</v>
      </c>
      <c r="S101" s="5">
        <f t="shared" si="13"/>
        <v>0.4</v>
      </c>
      <c r="U101" s="9">
        <f t="shared" si="35"/>
        <v>6600</v>
      </c>
      <c r="V101" s="5">
        <f t="shared" si="14"/>
        <v>854</v>
      </c>
      <c r="W101" s="5">
        <f t="shared" si="15"/>
        <v>126</v>
      </c>
      <c r="X101" s="5">
        <f t="shared" si="16"/>
        <v>142</v>
      </c>
      <c r="Y101" s="5">
        <f t="shared" si="17"/>
        <v>4</v>
      </c>
      <c r="Z101" s="5">
        <f t="shared" si="18"/>
        <v>4</v>
      </c>
      <c r="AB101" s="5">
        <f t="shared" si="19"/>
        <v>1122</v>
      </c>
      <c r="AC101" s="5">
        <f t="shared" si="20"/>
        <v>8</v>
      </c>
      <c r="AD101" s="5">
        <f t="shared" si="21"/>
        <v>18080</v>
      </c>
      <c r="AE101" s="91" t="str">
        <f t="shared" si="22"/>
        <v/>
      </c>
      <c r="AF101" s="89" t="str">
        <f t="shared" si="23"/>
        <v/>
      </c>
      <c r="AM101" s="9">
        <f t="shared" si="36"/>
        <v>6600</v>
      </c>
      <c r="AN101" s="5">
        <f t="shared" si="24"/>
        <v>3400</v>
      </c>
      <c r="AO101" s="5">
        <f t="shared" si="25"/>
        <v>3433.32</v>
      </c>
      <c r="AP101" s="5">
        <f t="shared" si="26"/>
        <v>783.39642857142849</v>
      </c>
      <c r="AQ101" s="5">
        <f t="shared" si="27"/>
        <v>16.32</v>
      </c>
      <c r="AR101" s="5">
        <f t="shared" si="28"/>
        <v>4.42</v>
      </c>
      <c r="AS101">
        <f t="shared" si="29"/>
        <v>82755.031428571412</v>
      </c>
      <c r="AT101" s="90" t="str">
        <f t="shared" si="30"/>
        <v/>
      </c>
    </row>
    <row r="102" spans="1:46" ht="21" x14ac:dyDescent="0.35">
      <c r="A102">
        <f t="shared" si="31"/>
        <v>17</v>
      </c>
      <c r="B102" s="9">
        <f t="shared" si="32"/>
        <v>6700</v>
      </c>
      <c r="C102">
        <f t="shared" si="33"/>
        <v>567.86</v>
      </c>
      <c r="D102">
        <f t="shared" si="0"/>
        <v>34.56</v>
      </c>
      <c r="E102">
        <f t="shared" si="1"/>
        <v>876.56</v>
      </c>
      <c r="F102">
        <f t="shared" si="2"/>
        <v>0</v>
      </c>
      <c r="G102">
        <f t="shared" si="3"/>
        <v>308.69999999999993</v>
      </c>
      <c r="H102">
        <f t="shared" si="4"/>
        <v>5687.65</v>
      </c>
      <c r="I102">
        <f t="shared" si="5"/>
        <v>34.56</v>
      </c>
      <c r="J102">
        <f t="shared" si="6"/>
        <v>5653.0899999999992</v>
      </c>
      <c r="K102">
        <f t="shared" si="7"/>
        <v>0</v>
      </c>
      <c r="L102">
        <f t="shared" si="8"/>
        <v>876.54</v>
      </c>
      <c r="M102">
        <f t="shared" si="9"/>
        <v>987.65</v>
      </c>
      <c r="O102" s="9">
        <f t="shared" si="34"/>
        <v>6700</v>
      </c>
      <c r="P102" s="26">
        <f t="shared" si="10"/>
        <v>5.12</v>
      </c>
      <c r="Q102" s="5">
        <f t="shared" si="11"/>
        <v>4.8</v>
      </c>
      <c r="R102" s="5">
        <f t="shared" si="12"/>
        <v>1.2000000000000002</v>
      </c>
      <c r="S102" s="5">
        <f t="shared" si="13"/>
        <v>0.4</v>
      </c>
      <c r="U102" s="9">
        <f t="shared" si="35"/>
        <v>6700</v>
      </c>
      <c r="V102" s="5">
        <f t="shared" si="14"/>
        <v>854</v>
      </c>
      <c r="W102" s="5">
        <f t="shared" si="15"/>
        <v>126</v>
      </c>
      <c r="X102" s="5">
        <f t="shared" si="16"/>
        <v>142</v>
      </c>
      <c r="Y102" s="5">
        <f t="shared" si="17"/>
        <v>4</v>
      </c>
      <c r="Z102" s="5">
        <f t="shared" si="18"/>
        <v>4</v>
      </c>
      <c r="AB102" s="5">
        <f t="shared" si="19"/>
        <v>1122</v>
      </c>
      <c r="AC102" s="5">
        <f t="shared" si="20"/>
        <v>8</v>
      </c>
      <c r="AD102" s="5">
        <f t="shared" si="21"/>
        <v>19210</v>
      </c>
      <c r="AE102" s="91" t="str">
        <f t="shared" si="22"/>
        <v/>
      </c>
      <c r="AF102" s="89" t="str">
        <f t="shared" si="23"/>
        <v/>
      </c>
      <c r="AM102" s="9">
        <f t="shared" si="36"/>
        <v>6700</v>
      </c>
      <c r="AN102" s="5">
        <f t="shared" si="24"/>
        <v>3300</v>
      </c>
      <c r="AO102" s="5">
        <f t="shared" si="25"/>
        <v>3332.34</v>
      </c>
      <c r="AP102" s="5">
        <f t="shared" si="26"/>
        <v>760.3553571428572</v>
      </c>
      <c r="AQ102" s="5">
        <f t="shared" si="27"/>
        <v>15.84</v>
      </c>
      <c r="AR102" s="5">
        <f t="shared" si="28"/>
        <v>4.29</v>
      </c>
      <c r="AS102">
        <f t="shared" si="29"/>
        <v>86867.856785714277</v>
      </c>
      <c r="AT102" s="90" t="str">
        <f t="shared" si="30"/>
        <v/>
      </c>
    </row>
    <row r="103" spans="1:46" ht="21" x14ac:dyDescent="0.35">
      <c r="A103">
        <f t="shared" si="31"/>
        <v>18</v>
      </c>
      <c r="B103" s="9">
        <f t="shared" si="32"/>
        <v>6800</v>
      </c>
      <c r="C103">
        <f t="shared" si="33"/>
        <v>567.86</v>
      </c>
      <c r="D103">
        <f t="shared" si="0"/>
        <v>34.56</v>
      </c>
      <c r="E103">
        <f t="shared" si="1"/>
        <v>876.56</v>
      </c>
      <c r="F103">
        <f t="shared" si="2"/>
        <v>0</v>
      </c>
      <c r="G103">
        <f t="shared" si="3"/>
        <v>308.69999999999993</v>
      </c>
      <c r="H103">
        <f t="shared" si="4"/>
        <v>5687.65</v>
      </c>
      <c r="I103">
        <f t="shared" si="5"/>
        <v>34.56</v>
      </c>
      <c r="J103">
        <f t="shared" si="6"/>
        <v>5653.0899999999992</v>
      </c>
      <c r="K103">
        <f t="shared" si="7"/>
        <v>0</v>
      </c>
      <c r="L103">
        <f t="shared" si="8"/>
        <v>876.54</v>
      </c>
      <c r="M103">
        <f t="shared" si="9"/>
        <v>987.65</v>
      </c>
      <c r="O103" s="9">
        <f t="shared" si="34"/>
        <v>6800</v>
      </c>
      <c r="P103" s="26">
        <f t="shared" si="10"/>
        <v>5.12</v>
      </c>
      <c r="Q103" s="5">
        <f t="shared" si="11"/>
        <v>4.8</v>
      </c>
      <c r="R103" s="5">
        <f t="shared" si="12"/>
        <v>1.2000000000000002</v>
      </c>
      <c r="S103" s="5">
        <f t="shared" si="13"/>
        <v>0.4</v>
      </c>
      <c r="U103" s="9">
        <f t="shared" si="35"/>
        <v>6800</v>
      </c>
      <c r="V103" s="5">
        <f t="shared" si="14"/>
        <v>854</v>
      </c>
      <c r="W103" s="5">
        <f t="shared" si="15"/>
        <v>126</v>
      </c>
      <c r="X103" s="5">
        <f t="shared" si="16"/>
        <v>142</v>
      </c>
      <c r="Y103" s="5">
        <f t="shared" si="17"/>
        <v>4</v>
      </c>
      <c r="Z103" s="5">
        <f t="shared" si="18"/>
        <v>4</v>
      </c>
      <c r="AB103" s="5">
        <f t="shared" si="19"/>
        <v>1122</v>
      </c>
      <c r="AC103" s="5">
        <f t="shared" si="20"/>
        <v>8</v>
      </c>
      <c r="AD103" s="5">
        <f t="shared" si="21"/>
        <v>20340</v>
      </c>
      <c r="AE103" s="91" t="str">
        <f t="shared" si="22"/>
        <v/>
      </c>
      <c r="AF103" s="89" t="str">
        <f t="shared" si="23"/>
        <v/>
      </c>
      <c r="AM103" s="9">
        <f t="shared" si="36"/>
        <v>6800</v>
      </c>
      <c r="AN103" s="5">
        <f t="shared" si="24"/>
        <v>3200</v>
      </c>
      <c r="AO103" s="5">
        <f t="shared" si="25"/>
        <v>3231.3599999999997</v>
      </c>
      <c r="AP103" s="5">
        <f t="shared" si="26"/>
        <v>737.31428571428569</v>
      </c>
      <c r="AQ103" s="5">
        <f t="shared" si="27"/>
        <v>15.36</v>
      </c>
      <c r="AR103" s="5">
        <f t="shared" si="28"/>
        <v>4.16</v>
      </c>
      <c r="AS103">
        <f t="shared" si="29"/>
        <v>90856.051071428563</v>
      </c>
      <c r="AT103" s="90" t="str">
        <f t="shared" si="30"/>
        <v/>
      </c>
    </row>
    <row r="104" spans="1:46" ht="21" x14ac:dyDescent="0.35">
      <c r="A104">
        <f t="shared" si="31"/>
        <v>19</v>
      </c>
      <c r="B104" s="9">
        <f t="shared" si="32"/>
        <v>6900</v>
      </c>
      <c r="C104">
        <f t="shared" si="33"/>
        <v>567.86</v>
      </c>
      <c r="D104">
        <f t="shared" si="0"/>
        <v>34.56</v>
      </c>
      <c r="E104">
        <f t="shared" si="1"/>
        <v>876.56</v>
      </c>
      <c r="F104">
        <f t="shared" si="2"/>
        <v>0</v>
      </c>
      <c r="G104">
        <f t="shared" si="3"/>
        <v>308.69999999999993</v>
      </c>
      <c r="H104">
        <f t="shared" si="4"/>
        <v>5687.65</v>
      </c>
      <c r="I104">
        <f t="shared" si="5"/>
        <v>34.56</v>
      </c>
      <c r="J104">
        <f t="shared" si="6"/>
        <v>5653.0899999999992</v>
      </c>
      <c r="K104">
        <f t="shared" si="7"/>
        <v>0</v>
      </c>
      <c r="L104">
        <f t="shared" si="8"/>
        <v>876.54</v>
      </c>
      <c r="M104">
        <f t="shared" si="9"/>
        <v>987.65</v>
      </c>
      <c r="O104" s="9">
        <f t="shared" si="34"/>
        <v>6900</v>
      </c>
      <c r="P104" s="26">
        <f t="shared" si="10"/>
        <v>5.12</v>
      </c>
      <c r="Q104" s="5">
        <f t="shared" si="11"/>
        <v>4.8</v>
      </c>
      <c r="R104" s="5">
        <f t="shared" si="12"/>
        <v>1.2000000000000002</v>
      </c>
      <c r="S104" s="5">
        <f t="shared" si="13"/>
        <v>0.4</v>
      </c>
      <c r="U104" s="9">
        <f t="shared" si="35"/>
        <v>6900</v>
      </c>
      <c r="V104" s="5">
        <f t="shared" si="14"/>
        <v>854</v>
      </c>
      <c r="W104" s="5">
        <f t="shared" si="15"/>
        <v>126</v>
      </c>
      <c r="X104" s="5">
        <f t="shared" si="16"/>
        <v>142</v>
      </c>
      <c r="Y104" s="5">
        <f t="shared" si="17"/>
        <v>4</v>
      </c>
      <c r="Z104" s="5">
        <f t="shared" si="18"/>
        <v>4</v>
      </c>
      <c r="AB104" s="5">
        <f t="shared" si="19"/>
        <v>1122</v>
      </c>
      <c r="AC104" s="5">
        <f t="shared" si="20"/>
        <v>8</v>
      </c>
      <c r="AD104" s="5">
        <f t="shared" si="21"/>
        <v>21470</v>
      </c>
      <c r="AE104" s="91" t="str">
        <f t="shared" si="22"/>
        <v/>
      </c>
      <c r="AF104" s="89" t="str">
        <f t="shared" si="23"/>
        <v/>
      </c>
      <c r="AM104" s="9">
        <f t="shared" si="36"/>
        <v>6900</v>
      </c>
      <c r="AN104" s="5">
        <f t="shared" si="24"/>
        <v>3100</v>
      </c>
      <c r="AO104" s="5">
        <f t="shared" si="25"/>
        <v>3130.38</v>
      </c>
      <c r="AP104" s="5">
        <f t="shared" si="26"/>
        <v>714.27321428571429</v>
      </c>
      <c r="AQ104" s="5">
        <f t="shared" si="27"/>
        <v>14.879999999999999</v>
      </c>
      <c r="AR104" s="5">
        <f t="shared" si="28"/>
        <v>4.03</v>
      </c>
      <c r="AS104">
        <f t="shared" si="29"/>
        <v>94719.614285714284</v>
      </c>
      <c r="AT104" s="90" t="str">
        <f t="shared" si="30"/>
        <v/>
      </c>
    </row>
    <row r="105" spans="1:46" ht="21" x14ac:dyDescent="0.35">
      <c r="A105">
        <f t="shared" si="31"/>
        <v>20</v>
      </c>
      <c r="B105" s="9">
        <f t="shared" si="32"/>
        <v>7000</v>
      </c>
      <c r="C105">
        <f t="shared" si="33"/>
        <v>567.86</v>
      </c>
      <c r="D105">
        <f t="shared" si="0"/>
        <v>34.56</v>
      </c>
      <c r="E105">
        <f t="shared" si="1"/>
        <v>876.56</v>
      </c>
      <c r="F105">
        <f t="shared" si="2"/>
        <v>0</v>
      </c>
      <c r="G105">
        <f t="shared" si="3"/>
        <v>308.69999999999993</v>
      </c>
      <c r="H105">
        <f t="shared" si="4"/>
        <v>5687.65</v>
      </c>
      <c r="I105">
        <f t="shared" si="5"/>
        <v>34.56</v>
      </c>
      <c r="J105">
        <f t="shared" si="6"/>
        <v>5653.0899999999992</v>
      </c>
      <c r="K105">
        <f t="shared" si="7"/>
        <v>0</v>
      </c>
      <c r="L105">
        <f t="shared" si="8"/>
        <v>876.54</v>
      </c>
      <c r="M105">
        <f t="shared" si="9"/>
        <v>987.65</v>
      </c>
      <c r="O105" s="9">
        <f t="shared" si="34"/>
        <v>7000</v>
      </c>
      <c r="P105" s="26">
        <f t="shared" si="10"/>
        <v>5.12</v>
      </c>
      <c r="Q105" s="5">
        <f t="shared" si="11"/>
        <v>4.8</v>
      </c>
      <c r="R105" s="5">
        <f t="shared" si="12"/>
        <v>1.2000000000000002</v>
      </c>
      <c r="S105" s="5">
        <f t="shared" si="13"/>
        <v>0.4</v>
      </c>
      <c r="U105" s="9">
        <f t="shared" si="35"/>
        <v>7000</v>
      </c>
      <c r="V105" s="5">
        <f t="shared" si="14"/>
        <v>854</v>
      </c>
      <c r="W105" s="5">
        <f t="shared" si="15"/>
        <v>126</v>
      </c>
      <c r="X105" s="5">
        <f t="shared" si="16"/>
        <v>142</v>
      </c>
      <c r="Y105" s="5">
        <f t="shared" si="17"/>
        <v>4</v>
      </c>
      <c r="Z105" s="5">
        <f t="shared" si="18"/>
        <v>4</v>
      </c>
      <c r="AB105" s="5">
        <f t="shared" si="19"/>
        <v>1122</v>
      </c>
      <c r="AC105" s="5">
        <f t="shared" si="20"/>
        <v>8</v>
      </c>
      <c r="AD105" s="5">
        <f t="shared" si="21"/>
        <v>22600</v>
      </c>
      <c r="AE105" s="91" t="str">
        <f t="shared" si="22"/>
        <v/>
      </c>
      <c r="AF105" s="89" t="str">
        <f t="shared" si="23"/>
        <v/>
      </c>
      <c r="AM105" s="9">
        <f t="shared" si="36"/>
        <v>7000</v>
      </c>
      <c r="AN105" s="5">
        <f t="shared" si="24"/>
        <v>3000</v>
      </c>
      <c r="AO105" s="5">
        <f t="shared" si="25"/>
        <v>3029.3999999999996</v>
      </c>
      <c r="AP105" s="5">
        <f t="shared" si="26"/>
        <v>691.23214285714289</v>
      </c>
      <c r="AQ105" s="5">
        <f t="shared" si="27"/>
        <v>14.399999999999999</v>
      </c>
      <c r="AR105" s="5">
        <f t="shared" si="28"/>
        <v>3.9</v>
      </c>
      <c r="AS105">
        <f t="shared" si="29"/>
        <v>98458.546428571426</v>
      </c>
      <c r="AT105" s="90" t="str">
        <f t="shared" si="30"/>
        <v/>
      </c>
    </row>
    <row r="106" spans="1:46" ht="21" x14ac:dyDescent="0.35">
      <c r="A106">
        <f t="shared" si="31"/>
        <v>21</v>
      </c>
      <c r="B106" s="9">
        <f t="shared" si="32"/>
        <v>7100</v>
      </c>
      <c r="C106">
        <f t="shared" si="33"/>
        <v>567.86</v>
      </c>
      <c r="D106">
        <f t="shared" si="0"/>
        <v>34.56</v>
      </c>
      <c r="E106">
        <f t="shared" si="1"/>
        <v>876.56</v>
      </c>
      <c r="F106">
        <f t="shared" si="2"/>
        <v>0</v>
      </c>
      <c r="G106">
        <f t="shared" si="3"/>
        <v>308.69999999999993</v>
      </c>
      <c r="H106">
        <f t="shared" si="4"/>
        <v>5687.65</v>
      </c>
      <c r="I106">
        <f t="shared" si="5"/>
        <v>34.56</v>
      </c>
      <c r="J106">
        <f t="shared" si="6"/>
        <v>5653.0899999999992</v>
      </c>
      <c r="K106">
        <f t="shared" si="7"/>
        <v>0</v>
      </c>
      <c r="L106">
        <f t="shared" si="8"/>
        <v>876.54</v>
      </c>
      <c r="M106">
        <f t="shared" si="9"/>
        <v>987.65</v>
      </c>
      <c r="O106" s="9">
        <f t="shared" si="34"/>
        <v>7100</v>
      </c>
      <c r="P106" s="26">
        <f t="shared" si="10"/>
        <v>5.12</v>
      </c>
      <c r="Q106" s="5">
        <f t="shared" si="11"/>
        <v>4.8</v>
      </c>
      <c r="R106" s="5">
        <f t="shared" si="12"/>
        <v>1.2000000000000002</v>
      </c>
      <c r="S106" s="5">
        <f t="shared" si="13"/>
        <v>0.4</v>
      </c>
      <c r="U106" s="9">
        <f t="shared" si="35"/>
        <v>7100</v>
      </c>
      <c r="V106" s="5">
        <f t="shared" si="14"/>
        <v>854</v>
      </c>
      <c r="W106" s="5">
        <f t="shared" si="15"/>
        <v>126</v>
      </c>
      <c r="X106" s="5">
        <f t="shared" si="16"/>
        <v>142</v>
      </c>
      <c r="Y106" s="5">
        <f t="shared" si="17"/>
        <v>4</v>
      </c>
      <c r="Z106" s="5">
        <f t="shared" si="18"/>
        <v>4</v>
      </c>
      <c r="AB106" s="5">
        <f t="shared" si="19"/>
        <v>1122</v>
      </c>
      <c r="AC106" s="5">
        <f t="shared" si="20"/>
        <v>8</v>
      </c>
      <c r="AD106" s="5">
        <f t="shared" si="21"/>
        <v>23730</v>
      </c>
      <c r="AE106" s="91" t="str">
        <f t="shared" si="22"/>
        <v/>
      </c>
      <c r="AF106" s="89" t="str">
        <f t="shared" si="23"/>
        <v/>
      </c>
      <c r="AM106" s="9">
        <f t="shared" si="36"/>
        <v>7100</v>
      </c>
      <c r="AN106" s="5">
        <f t="shared" si="24"/>
        <v>2900</v>
      </c>
      <c r="AO106" s="5">
        <f t="shared" si="25"/>
        <v>2928.42</v>
      </c>
      <c r="AP106" s="5">
        <f t="shared" si="26"/>
        <v>668.19107142857138</v>
      </c>
      <c r="AQ106" s="5">
        <f t="shared" si="27"/>
        <v>13.919999999999998</v>
      </c>
      <c r="AR106" s="5">
        <f t="shared" si="28"/>
        <v>3.7700000000000005</v>
      </c>
      <c r="AS106">
        <f t="shared" si="29"/>
        <v>102072.8475</v>
      </c>
      <c r="AT106" s="90" t="str">
        <f t="shared" si="30"/>
        <v/>
      </c>
    </row>
    <row r="107" spans="1:46" ht="21" x14ac:dyDescent="0.35">
      <c r="A107">
        <f t="shared" si="31"/>
        <v>22</v>
      </c>
      <c r="B107" s="9">
        <f t="shared" si="32"/>
        <v>7200</v>
      </c>
      <c r="C107">
        <f t="shared" si="33"/>
        <v>567.86</v>
      </c>
      <c r="D107">
        <f t="shared" si="0"/>
        <v>34.56</v>
      </c>
      <c r="E107">
        <f t="shared" si="1"/>
        <v>876.56</v>
      </c>
      <c r="F107">
        <f t="shared" si="2"/>
        <v>0</v>
      </c>
      <c r="G107">
        <f t="shared" si="3"/>
        <v>308.69999999999993</v>
      </c>
      <c r="H107">
        <f t="shared" si="4"/>
        <v>5687.65</v>
      </c>
      <c r="I107">
        <f t="shared" si="5"/>
        <v>34.56</v>
      </c>
      <c r="J107">
        <f t="shared" si="6"/>
        <v>5653.0899999999992</v>
      </c>
      <c r="K107">
        <f t="shared" si="7"/>
        <v>0</v>
      </c>
      <c r="L107">
        <f t="shared" si="8"/>
        <v>876.54</v>
      </c>
      <c r="M107">
        <f t="shared" si="9"/>
        <v>987.65</v>
      </c>
      <c r="O107" s="9">
        <f t="shared" si="34"/>
        <v>7200</v>
      </c>
      <c r="P107" s="26">
        <f t="shared" si="10"/>
        <v>5.12</v>
      </c>
      <c r="Q107" s="5">
        <f t="shared" si="11"/>
        <v>4.8</v>
      </c>
      <c r="R107" s="5">
        <f t="shared" si="12"/>
        <v>1.2000000000000002</v>
      </c>
      <c r="S107" s="5">
        <f t="shared" si="13"/>
        <v>0.4</v>
      </c>
      <c r="U107" s="9">
        <f t="shared" si="35"/>
        <v>7200</v>
      </c>
      <c r="V107" s="5">
        <f t="shared" si="14"/>
        <v>854</v>
      </c>
      <c r="W107" s="5">
        <f t="shared" si="15"/>
        <v>126</v>
      </c>
      <c r="X107" s="5">
        <f t="shared" si="16"/>
        <v>142</v>
      </c>
      <c r="Y107" s="5">
        <f t="shared" si="17"/>
        <v>4</v>
      </c>
      <c r="Z107" s="5">
        <f t="shared" si="18"/>
        <v>4</v>
      </c>
      <c r="AB107" s="5">
        <f t="shared" si="19"/>
        <v>1122</v>
      </c>
      <c r="AC107" s="5">
        <f t="shared" si="20"/>
        <v>8</v>
      </c>
      <c r="AD107" s="5">
        <f t="shared" si="21"/>
        <v>24860</v>
      </c>
      <c r="AE107" s="91" t="str">
        <f t="shared" si="22"/>
        <v/>
      </c>
      <c r="AF107" s="89" t="str">
        <f t="shared" si="23"/>
        <v/>
      </c>
      <c r="AM107" s="9">
        <f t="shared" si="36"/>
        <v>7200</v>
      </c>
      <c r="AN107" s="5">
        <f t="shared" si="24"/>
        <v>2800</v>
      </c>
      <c r="AO107" s="5">
        <f t="shared" si="25"/>
        <v>2827.44</v>
      </c>
      <c r="AP107" s="5">
        <f t="shared" si="26"/>
        <v>645.15000000000009</v>
      </c>
      <c r="AQ107" s="5">
        <f t="shared" si="27"/>
        <v>13.440000000000001</v>
      </c>
      <c r="AR107" s="5">
        <f t="shared" si="28"/>
        <v>3.6400000000000006</v>
      </c>
      <c r="AS107">
        <f t="shared" si="29"/>
        <v>105562.5175</v>
      </c>
      <c r="AT107" s="90" t="str">
        <f t="shared" si="30"/>
        <v/>
      </c>
    </row>
    <row r="108" spans="1:46" ht="21" x14ac:dyDescent="0.35">
      <c r="A108">
        <f t="shared" si="31"/>
        <v>23</v>
      </c>
      <c r="B108" s="9">
        <f t="shared" si="32"/>
        <v>7300</v>
      </c>
      <c r="C108">
        <f t="shared" si="33"/>
        <v>567.86</v>
      </c>
      <c r="D108">
        <f t="shared" si="0"/>
        <v>34.56</v>
      </c>
      <c r="E108">
        <f t="shared" si="1"/>
        <v>876.56</v>
      </c>
      <c r="F108">
        <f t="shared" si="2"/>
        <v>0</v>
      </c>
      <c r="G108">
        <f t="shared" si="3"/>
        <v>308.69999999999993</v>
      </c>
      <c r="H108">
        <f t="shared" si="4"/>
        <v>5687.65</v>
      </c>
      <c r="I108">
        <f t="shared" si="5"/>
        <v>34.56</v>
      </c>
      <c r="J108">
        <f t="shared" si="6"/>
        <v>5653.0899999999992</v>
      </c>
      <c r="K108">
        <f t="shared" si="7"/>
        <v>0</v>
      </c>
      <c r="L108">
        <f t="shared" si="8"/>
        <v>876.54</v>
      </c>
      <c r="M108">
        <f t="shared" si="9"/>
        <v>987.65</v>
      </c>
      <c r="O108" s="9">
        <f t="shared" si="34"/>
        <v>7300</v>
      </c>
      <c r="P108" s="26">
        <f t="shared" si="10"/>
        <v>5.12</v>
      </c>
      <c r="Q108" s="5">
        <f t="shared" si="11"/>
        <v>4.8</v>
      </c>
      <c r="R108" s="5">
        <f t="shared" si="12"/>
        <v>1.2000000000000002</v>
      </c>
      <c r="S108" s="5">
        <f t="shared" si="13"/>
        <v>0.4</v>
      </c>
      <c r="U108" s="9">
        <f t="shared" si="35"/>
        <v>7300</v>
      </c>
      <c r="V108" s="5">
        <f t="shared" si="14"/>
        <v>854</v>
      </c>
      <c r="W108" s="5">
        <f t="shared" si="15"/>
        <v>126</v>
      </c>
      <c r="X108" s="5">
        <f t="shared" si="16"/>
        <v>142</v>
      </c>
      <c r="Y108" s="5">
        <f t="shared" si="17"/>
        <v>4</v>
      </c>
      <c r="Z108" s="5">
        <f t="shared" si="18"/>
        <v>4</v>
      </c>
      <c r="AB108" s="5">
        <f t="shared" si="19"/>
        <v>1122</v>
      </c>
      <c r="AC108" s="5">
        <f t="shared" si="20"/>
        <v>8</v>
      </c>
      <c r="AD108" s="5">
        <f t="shared" si="21"/>
        <v>25990</v>
      </c>
      <c r="AE108" s="91" t="str">
        <f t="shared" si="22"/>
        <v/>
      </c>
      <c r="AF108" s="89" t="str">
        <f t="shared" si="23"/>
        <v/>
      </c>
      <c r="AM108" s="9">
        <f t="shared" si="36"/>
        <v>7300</v>
      </c>
      <c r="AN108" s="5">
        <f t="shared" si="24"/>
        <v>2700</v>
      </c>
      <c r="AO108" s="5">
        <f t="shared" si="25"/>
        <v>2726.46</v>
      </c>
      <c r="AP108" s="5">
        <f t="shared" si="26"/>
        <v>622.10892857142858</v>
      </c>
      <c r="AQ108" s="5">
        <f t="shared" si="27"/>
        <v>12.96</v>
      </c>
      <c r="AR108" s="5">
        <f t="shared" si="28"/>
        <v>3.5100000000000002</v>
      </c>
      <c r="AS108">
        <f t="shared" si="29"/>
        <v>108927.55642857144</v>
      </c>
      <c r="AT108" s="90" t="str">
        <f t="shared" si="30"/>
        <v/>
      </c>
    </row>
    <row r="109" spans="1:46" ht="21" x14ac:dyDescent="0.35">
      <c r="A109">
        <f t="shared" si="31"/>
        <v>24</v>
      </c>
      <c r="B109" s="9">
        <f t="shared" si="32"/>
        <v>7400</v>
      </c>
      <c r="C109">
        <f t="shared" si="33"/>
        <v>567.86</v>
      </c>
      <c r="D109">
        <f t="shared" si="0"/>
        <v>34.56</v>
      </c>
      <c r="E109">
        <f t="shared" si="1"/>
        <v>876.56</v>
      </c>
      <c r="F109">
        <f t="shared" si="2"/>
        <v>0</v>
      </c>
      <c r="G109">
        <f t="shared" si="3"/>
        <v>308.69999999999993</v>
      </c>
      <c r="H109">
        <f t="shared" si="4"/>
        <v>5687.65</v>
      </c>
      <c r="I109">
        <f t="shared" si="5"/>
        <v>34.56</v>
      </c>
      <c r="J109">
        <f t="shared" si="6"/>
        <v>5653.0899999999992</v>
      </c>
      <c r="K109">
        <f t="shared" si="7"/>
        <v>0</v>
      </c>
      <c r="L109">
        <f t="shared" si="8"/>
        <v>876.54</v>
      </c>
      <c r="M109">
        <f t="shared" si="9"/>
        <v>987.65</v>
      </c>
      <c r="O109" s="9">
        <f t="shared" si="34"/>
        <v>7400</v>
      </c>
      <c r="P109" s="26">
        <f t="shared" si="10"/>
        <v>5.12</v>
      </c>
      <c r="Q109" s="5">
        <f t="shared" si="11"/>
        <v>4.8</v>
      </c>
      <c r="R109" s="5">
        <f t="shared" si="12"/>
        <v>1.2000000000000002</v>
      </c>
      <c r="S109" s="5">
        <f t="shared" si="13"/>
        <v>0.4</v>
      </c>
      <c r="U109" s="9">
        <f t="shared" si="35"/>
        <v>7400</v>
      </c>
      <c r="V109" s="5">
        <f t="shared" si="14"/>
        <v>854</v>
      </c>
      <c r="W109" s="5">
        <f t="shared" si="15"/>
        <v>126</v>
      </c>
      <c r="X109" s="5">
        <f t="shared" si="16"/>
        <v>142</v>
      </c>
      <c r="Y109" s="5">
        <f t="shared" si="17"/>
        <v>4</v>
      </c>
      <c r="Z109" s="5">
        <f t="shared" si="18"/>
        <v>4</v>
      </c>
      <c r="AB109" s="5">
        <f t="shared" si="19"/>
        <v>1122</v>
      </c>
      <c r="AC109" s="5">
        <f t="shared" si="20"/>
        <v>8</v>
      </c>
      <c r="AD109" s="5">
        <f t="shared" si="21"/>
        <v>27120</v>
      </c>
      <c r="AE109" s="91" t="str">
        <f t="shared" si="22"/>
        <v/>
      </c>
      <c r="AF109" s="89" t="str">
        <f t="shared" si="23"/>
        <v/>
      </c>
      <c r="AM109" s="9">
        <f t="shared" si="36"/>
        <v>7400</v>
      </c>
      <c r="AN109" s="5">
        <f t="shared" si="24"/>
        <v>2600</v>
      </c>
      <c r="AO109" s="5">
        <f t="shared" si="25"/>
        <v>2625.48</v>
      </c>
      <c r="AP109" s="5">
        <f t="shared" si="26"/>
        <v>599.06785714285718</v>
      </c>
      <c r="AQ109" s="5">
        <f t="shared" si="27"/>
        <v>12.48</v>
      </c>
      <c r="AR109" s="5">
        <f t="shared" si="28"/>
        <v>3.38</v>
      </c>
      <c r="AS109">
        <f t="shared" si="29"/>
        <v>112167.96428571429</v>
      </c>
      <c r="AT109" s="90" t="str">
        <f t="shared" si="30"/>
        <v/>
      </c>
    </row>
    <row r="110" spans="1:46" ht="21" x14ac:dyDescent="0.35">
      <c r="A110">
        <f t="shared" si="31"/>
        <v>25</v>
      </c>
      <c r="B110" s="9">
        <f t="shared" si="32"/>
        <v>7500</v>
      </c>
      <c r="C110">
        <f t="shared" si="33"/>
        <v>567.86</v>
      </c>
      <c r="D110">
        <f t="shared" si="0"/>
        <v>34.56</v>
      </c>
      <c r="E110">
        <f t="shared" si="1"/>
        <v>876.56</v>
      </c>
      <c r="F110">
        <f t="shared" si="2"/>
        <v>0</v>
      </c>
      <c r="G110">
        <f t="shared" si="3"/>
        <v>308.69999999999993</v>
      </c>
      <c r="H110">
        <f t="shared" si="4"/>
        <v>5687.65</v>
      </c>
      <c r="I110">
        <f t="shared" si="5"/>
        <v>34.56</v>
      </c>
      <c r="J110">
        <f t="shared" si="6"/>
        <v>5653.0899999999992</v>
      </c>
      <c r="K110">
        <f t="shared" si="7"/>
        <v>0</v>
      </c>
      <c r="L110">
        <f t="shared" si="8"/>
        <v>876.54</v>
      </c>
      <c r="M110">
        <f t="shared" si="9"/>
        <v>987.65</v>
      </c>
      <c r="O110" s="9">
        <f t="shared" si="34"/>
        <v>7500</v>
      </c>
      <c r="P110" s="26">
        <f t="shared" si="10"/>
        <v>5.12</v>
      </c>
      <c r="Q110" s="5">
        <f t="shared" si="11"/>
        <v>4.8</v>
      </c>
      <c r="R110" s="5">
        <f t="shared" si="12"/>
        <v>1.2000000000000002</v>
      </c>
      <c r="S110" s="5">
        <f t="shared" si="13"/>
        <v>0.4</v>
      </c>
      <c r="U110" s="9">
        <f t="shared" si="35"/>
        <v>7500</v>
      </c>
      <c r="V110" s="5">
        <f t="shared" si="14"/>
        <v>854</v>
      </c>
      <c r="W110" s="5">
        <f t="shared" si="15"/>
        <v>126</v>
      </c>
      <c r="X110" s="5">
        <f t="shared" si="16"/>
        <v>142</v>
      </c>
      <c r="Y110" s="5">
        <f t="shared" si="17"/>
        <v>4</v>
      </c>
      <c r="Z110" s="5">
        <f t="shared" si="18"/>
        <v>4</v>
      </c>
      <c r="AB110" s="5">
        <f t="shared" si="19"/>
        <v>1122</v>
      </c>
      <c r="AC110" s="5">
        <f t="shared" si="20"/>
        <v>8</v>
      </c>
      <c r="AD110" s="5">
        <f t="shared" si="21"/>
        <v>28250</v>
      </c>
      <c r="AE110" s="91" t="str">
        <f t="shared" si="22"/>
        <v/>
      </c>
      <c r="AF110" s="89" t="str">
        <f t="shared" si="23"/>
        <v/>
      </c>
      <c r="AM110" s="9">
        <f t="shared" si="36"/>
        <v>7500</v>
      </c>
      <c r="AN110" s="5">
        <f t="shared" si="24"/>
        <v>2500</v>
      </c>
      <c r="AO110" s="5">
        <f t="shared" si="25"/>
        <v>2524.5</v>
      </c>
      <c r="AP110" s="5">
        <f t="shared" si="26"/>
        <v>576.02678571428567</v>
      </c>
      <c r="AQ110" s="5">
        <f t="shared" si="27"/>
        <v>12</v>
      </c>
      <c r="AR110" s="5">
        <f t="shared" si="28"/>
        <v>3.25</v>
      </c>
      <c r="AS110">
        <f t="shared" si="29"/>
        <v>115283.74107142858</v>
      </c>
      <c r="AT110" s="90" t="str">
        <f t="shared" si="30"/>
        <v/>
      </c>
    </row>
    <row r="111" spans="1:46" ht="21" x14ac:dyDescent="0.35">
      <c r="A111">
        <f t="shared" si="31"/>
        <v>26</v>
      </c>
      <c r="B111" s="9">
        <f t="shared" si="32"/>
        <v>7600</v>
      </c>
      <c r="C111">
        <f t="shared" si="33"/>
        <v>567.86</v>
      </c>
      <c r="D111">
        <f t="shared" si="0"/>
        <v>34.56</v>
      </c>
      <c r="E111">
        <f t="shared" si="1"/>
        <v>876.56</v>
      </c>
      <c r="F111">
        <f t="shared" si="2"/>
        <v>0</v>
      </c>
      <c r="G111">
        <f t="shared" si="3"/>
        <v>308.69999999999993</v>
      </c>
      <c r="H111">
        <f t="shared" si="4"/>
        <v>5687.65</v>
      </c>
      <c r="I111">
        <f t="shared" si="5"/>
        <v>34.56</v>
      </c>
      <c r="J111">
        <f t="shared" si="6"/>
        <v>5653.0899999999992</v>
      </c>
      <c r="K111">
        <f t="shared" si="7"/>
        <v>0</v>
      </c>
      <c r="L111">
        <f t="shared" si="8"/>
        <v>876.54</v>
      </c>
      <c r="M111">
        <f t="shared" si="9"/>
        <v>987.65</v>
      </c>
      <c r="O111" s="9">
        <f t="shared" si="34"/>
        <v>7600</v>
      </c>
      <c r="P111" s="26">
        <f t="shared" si="10"/>
        <v>5.12</v>
      </c>
      <c r="Q111" s="5">
        <f t="shared" si="11"/>
        <v>4.8</v>
      </c>
      <c r="R111" s="5">
        <f t="shared" si="12"/>
        <v>1.2000000000000002</v>
      </c>
      <c r="S111" s="5">
        <f t="shared" si="13"/>
        <v>0.4</v>
      </c>
      <c r="U111" s="9">
        <f t="shared" si="35"/>
        <v>7600</v>
      </c>
      <c r="V111" s="5">
        <f t="shared" si="14"/>
        <v>854</v>
      </c>
      <c r="W111" s="5">
        <f t="shared" si="15"/>
        <v>126</v>
      </c>
      <c r="X111" s="5">
        <f t="shared" si="16"/>
        <v>142</v>
      </c>
      <c r="Y111" s="5">
        <f t="shared" si="17"/>
        <v>4</v>
      </c>
      <c r="Z111" s="5">
        <f t="shared" si="18"/>
        <v>4</v>
      </c>
      <c r="AB111" s="5">
        <f t="shared" si="19"/>
        <v>1122</v>
      </c>
      <c r="AC111" s="5">
        <f t="shared" si="20"/>
        <v>8</v>
      </c>
      <c r="AD111" s="5">
        <f t="shared" si="21"/>
        <v>29380</v>
      </c>
      <c r="AE111" s="91" t="str">
        <f t="shared" si="22"/>
        <v/>
      </c>
      <c r="AF111" s="89" t="str">
        <f t="shared" si="23"/>
        <v/>
      </c>
      <c r="AM111" s="9">
        <f t="shared" si="36"/>
        <v>7600</v>
      </c>
      <c r="AN111" s="5">
        <f t="shared" si="24"/>
        <v>2400</v>
      </c>
      <c r="AO111" s="5">
        <f t="shared" si="25"/>
        <v>2423.52</v>
      </c>
      <c r="AP111" s="5">
        <f t="shared" si="26"/>
        <v>552.98571428571427</v>
      </c>
      <c r="AQ111" s="5">
        <f t="shared" si="27"/>
        <v>11.52</v>
      </c>
      <c r="AR111" s="5">
        <f t="shared" si="28"/>
        <v>3.12</v>
      </c>
      <c r="AS111">
        <f t="shared" si="29"/>
        <v>118274.88678571429</v>
      </c>
      <c r="AT111" s="90" t="str">
        <f t="shared" si="30"/>
        <v/>
      </c>
    </row>
    <row r="112" spans="1:46" ht="21" x14ac:dyDescent="0.35">
      <c r="A112">
        <f t="shared" si="31"/>
        <v>27</v>
      </c>
      <c r="B112" s="9">
        <f t="shared" si="32"/>
        <v>7700</v>
      </c>
      <c r="C112">
        <f t="shared" si="33"/>
        <v>567.86</v>
      </c>
      <c r="D112">
        <f t="shared" si="0"/>
        <v>34.56</v>
      </c>
      <c r="E112">
        <f t="shared" si="1"/>
        <v>876.56</v>
      </c>
      <c r="F112">
        <f t="shared" si="2"/>
        <v>0</v>
      </c>
      <c r="G112">
        <f t="shared" si="3"/>
        <v>308.69999999999993</v>
      </c>
      <c r="H112">
        <f t="shared" si="4"/>
        <v>5687.65</v>
      </c>
      <c r="I112">
        <f t="shared" si="5"/>
        <v>34.56</v>
      </c>
      <c r="J112">
        <f t="shared" si="6"/>
        <v>5653.0899999999992</v>
      </c>
      <c r="K112">
        <f t="shared" si="7"/>
        <v>0</v>
      </c>
      <c r="L112">
        <f t="shared" si="8"/>
        <v>876.54</v>
      </c>
      <c r="M112">
        <f t="shared" si="9"/>
        <v>987.65</v>
      </c>
      <c r="O112" s="9">
        <f t="shared" si="34"/>
        <v>7700</v>
      </c>
      <c r="P112" s="26">
        <f t="shared" si="10"/>
        <v>5.12</v>
      </c>
      <c r="Q112" s="5">
        <f t="shared" si="11"/>
        <v>4.8</v>
      </c>
      <c r="R112" s="5">
        <f t="shared" si="12"/>
        <v>1.2000000000000002</v>
      </c>
      <c r="S112" s="5">
        <f t="shared" si="13"/>
        <v>0.4</v>
      </c>
      <c r="U112" s="9">
        <f t="shared" si="35"/>
        <v>7700</v>
      </c>
      <c r="V112" s="5">
        <f t="shared" si="14"/>
        <v>854</v>
      </c>
      <c r="W112" s="5">
        <f t="shared" si="15"/>
        <v>126</v>
      </c>
      <c r="X112" s="5">
        <f t="shared" si="16"/>
        <v>142</v>
      </c>
      <c r="Y112" s="5">
        <f t="shared" si="17"/>
        <v>4</v>
      </c>
      <c r="Z112" s="5">
        <f t="shared" si="18"/>
        <v>4</v>
      </c>
      <c r="AB112" s="5">
        <f t="shared" si="19"/>
        <v>1122</v>
      </c>
      <c r="AC112" s="5">
        <f t="shared" si="20"/>
        <v>8</v>
      </c>
      <c r="AD112" s="5">
        <f t="shared" si="21"/>
        <v>30510</v>
      </c>
      <c r="AE112" s="91" t="str">
        <f t="shared" si="22"/>
        <v/>
      </c>
      <c r="AF112" s="89" t="str">
        <f t="shared" si="23"/>
        <v/>
      </c>
      <c r="AM112" s="9">
        <f t="shared" si="36"/>
        <v>7700</v>
      </c>
      <c r="AN112" s="5">
        <f t="shared" si="24"/>
        <v>2300</v>
      </c>
      <c r="AO112" s="5">
        <f t="shared" si="25"/>
        <v>2322.54</v>
      </c>
      <c r="AP112" s="5">
        <f t="shared" si="26"/>
        <v>529.94464285714287</v>
      </c>
      <c r="AQ112" s="5">
        <f t="shared" si="27"/>
        <v>11.040000000000001</v>
      </c>
      <c r="AR112" s="5">
        <f t="shared" si="28"/>
        <v>2.99</v>
      </c>
      <c r="AS112">
        <f t="shared" si="29"/>
        <v>121141.40142857144</v>
      </c>
      <c r="AT112" s="90" t="str">
        <f t="shared" si="30"/>
        <v/>
      </c>
    </row>
    <row r="113" spans="1:46" ht="21" x14ac:dyDescent="0.35">
      <c r="A113">
        <f t="shared" si="31"/>
        <v>28</v>
      </c>
      <c r="B113" s="9">
        <f t="shared" si="32"/>
        <v>7800</v>
      </c>
      <c r="C113">
        <f t="shared" si="33"/>
        <v>567.86</v>
      </c>
      <c r="D113">
        <f t="shared" si="0"/>
        <v>34.56</v>
      </c>
      <c r="E113">
        <f t="shared" si="1"/>
        <v>876.56</v>
      </c>
      <c r="F113">
        <f t="shared" si="2"/>
        <v>0</v>
      </c>
      <c r="G113">
        <f t="shared" si="3"/>
        <v>308.69999999999993</v>
      </c>
      <c r="H113">
        <f t="shared" si="4"/>
        <v>5687.65</v>
      </c>
      <c r="I113">
        <f t="shared" si="5"/>
        <v>34.56</v>
      </c>
      <c r="J113">
        <f t="shared" si="6"/>
        <v>5653.0899999999992</v>
      </c>
      <c r="K113">
        <f t="shared" si="7"/>
        <v>0</v>
      </c>
      <c r="L113">
        <f t="shared" si="8"/>
        <v>876.54</v>
      </c>
      <c r="M113">
        <f t="shared" si="9"/>
        <v>987.65</v>
      </c>
      <c r="O113" s="9">
        <f t="shared" si="34"/>
        <v>7800</v>
      </c>
      <c r="P113" s="26">
        <f t="shared" si="10"/>
        <v>5.12</v>
      </c>
      <c r="Q113" s="5">
        <f t="shared" si="11"/>
        <v>4.8</v>
      </c>
      <c r="R113" s="5">
        <f t="shared" si="12"/>
        <v>1.2000000000000002</v>
      </c>
      <c r="S113" s="5">
        <f t="shared" si="13"/>
        <v>0.4</v>
      </c>
      <c r="U113" s="9">
        <f t="shared" si="35"/>
        <v>7800</v>
      </c>
      <c r="V113" s="5">
        <f t="shared" si="14"/>
        <v>854</v>
      </c>
      <c r="W113" s="5">
        <f t="shared" si="15"/>
        <v>126</v>
      </c>
      <c r="X113" s="5">
        <f t="shared" si="16"/>
        <v>142</v>
      </c>
      <c r="Y113" s="5">
        <f t="shared" si="17"/>
        <v>4</v>
      </c>
      <c r="Z113" s="5">
        <f t="shared" si="18"/>
        <v>4</v>
      </c>
      <c r="AB113" s="5">
        <f t="shared" si="19"/>
        <v>1122</v>
      </c>
      <c r="AC113" s="5">
        <f t="shared" si="20"/>
        <v>8</v>
      </c>
      <c r="AD113" s="5">
        <f t="shared" si="21"/>
        <v>31640</v>
      </c>
      <c r="AE113" s="91" t="str">
        <f t="shared" si="22"/>
        <v/>
      </c>
      <c r="AF113" s="89" t="str">
        <f t="shared" si="23"/>
        <v/>
      </c>
      <c r="AM113" s="9">
        <f t="shared" si="36"/>
        <v>7800</v>
      </c>
      <c r="AN113" s="5">
        <f t="shared" si="24"/>
        <v>2200</v>
      </c>
      <c r="AO113" s="5">
        <f t="shared" si="25"/>
        <v>2221.56</v>
      </c>
      <c r="AP113" s="5">
        <f t="shared" si="26"/>
        <v>506.90357142857147</v>
      </c>
      <c r="AQ113" s="5">
        <f t="shared" si="27"/>
        <v>10.56</v>
      </c>
      <c r="AR113" s="5">
        <f t="shared" si="28"/>
        <v>2.86</v>
      </c>
      <c r="AS113">
        <f t="shared" si="29"/>
        <v>123883.285</v>
      </c>
      <c r="AT113" s="90" t="str">
        <f t="shared" si="30"/>
        <v/>
      </c>
    </row>
    <row r="114" spans="1:46" ht="21" x14ac:dyDescent="0.35">
      <c r="A114">
        <f t="shared" si="31"/>
        <v>29</v>
      </c>
      <c r="B114" s="9">
        <f t="shared" si="32"/>
        <v>7900</v>
      </c>
      <c r="C114">
        <f t="shared" si="33"/>
        <v>567.86</v>
      </c>
      <c r="D114">
        <f t="shared" si="0"/>
        <v>34.56</v>
      </c>
      <c r="E114">
        <f t="shared" si="1"/>
        <v>876.56</v>
      </c>
      <c r="F114">
        <f t="shared" si="2"/>
        <v>0</v>
      </c>
      <c r="G114">
        <f t="shared" si="3"/>
        <v>308.69999999999993</v>
      </c>
      <c r="H114">
        <f t="shared" si="4"/>
        <v>5687.65</v>
      </c>
      <c r="I114">
        <f t="shared" si="5"/>
        <v>34.56</v>
      </c>
      <c r="J114">
        <f t="shared" si="6"/>
        <v>5653.0899999999992</v>
      </c>
      <c r="K114">
        <f t="shared" si="7"/>
        <v>0</v>
      </c>
      <c r="L114">
        <f t="shared" si="8"/>
        <v>876.54</v>
      </c>
      <c r="M114">
        <f t="shared" si="9"/>
        <v>987.65</v>
      </c>
      <c r="O114" s="9">
        <f t="shared" si="34"/>
        <v>7900</v>
      </c>
      <c r="P114" s="26">
        <f t="shared" si="10"/>
        <v>5.12</v>
      </c>
      <c r="Q114" s="5">
        <f t="shared" si="11"/>
        <v>4.8</v>
      </c>
      <c r="R114" s="5">
        <f t="shared" si="12"/>
        <v>1.2000000000000002</v>
      </c>
      <c r="S114" s="5">
        <f t="shared" si="13"/>
        <v>0.4</v>
      </c>
      <c r="U114" s="9">
        <f t="shared" si="35"/>
        <v>7900</v>
      </c>
      <c r="V114" s="5">
        <f t="shared" si="14"/>
        <v>854</v>
      </c>
      <c r="W114" s="5">
        <f t="shared" si="15"/>
        <v>126</v>
      </c>
      <c r="X114" s="5">
        <f t="shared" si="16"/>
        <v>142</v>
      </c>
      <c r="Y114" s="5">
        <f t="shared" si="17"/>
        <v>4</v>
      </c>
      <c r="Z114" s="5">
        <f t="shared" si="18"/>
        <v>4</v>
      </c>
      <c r="AB114" s="5">
        <f t="shared" si="19"/>
        <v>1122</v>
      </c>
      <c r="AC114" s="5">
        <f t="shared" si="20"/>
        <v>8</v>
      </c>
      <c r="AD114" s="5">
        <f t="shared" si="21"/>
        <v>32770</v>
      </c>
      <c r="AE114" s="91" t="str">
        <f t="shared" si="22"/>
        <v/>
      </c>
      <c r="AF114" s="89" t="str">
        <f t="shared" si="23"/>
        <v/>
      </c>
      <c r="AM114" s="9">
        <f t="shared" si="36"/>
        <v>7900</v>
      </c>
      <c r="AN114" s="5">
        <f t="shared" si="24"/>
        <v>2100</v>
      </c>
      <c r="AO114" s="5">
        <f t="shared" si="25"/>
        <v>2120.58</v>
      </c>
      <c r="AP114" s="5">
        <f t="shared" si="26"/>
        <v>483.86249999999995</v>
      </c>
      <c r="AQ114" s="5">
        <f t="shared" si="27"/>
        <v>10.08</v>
      </c>
      <c r="AR114" s="5">
        <f t="shared" si="28"/>
        <v>2.7300000000000004</v>
      </c>
      <c r="AS114">
        <f t="shared" si="29"/>
        <v>126500.53750000001</v>
      </c>
      <c r="AT114" s="90" t="str">
        <f t="shared" si="30"/>
        <v/>
      </c>
    </row>
    <row r="115" spans="1:46" ht="21" x14ac:dyDescent="0.35">
      <c r="A115">
        <f t="shared" si="31"/>
        <v>30</v>
      </c>
      <c r="B115" s="9">
        <f t="shared" si="32"/>
        <v>8000</v>
      </c>
      <c r="C115">
        <f t="shared" si="33"/>
        <v>567.86</v>
      </c>
      <c r="D115">
        <f t="shared" si="0"/>
        <v>34.56</v>
      </c>
      <c r="E115">
        <f t="shared" si="1"/>
        <v>876.56</v>
      </c>
      <c r="F115">
        <f t="shared" si="2"/>
        <v>0</v>
      </c>
      <c r="G115">
        <f t="shared" si="3"/>
        <v>308.69999999999993</v>
      </c>
      <c r="H115">
        <f t="shared" si="4"/>
        <v>5687.65</v>
      </c>
      <c r="I115">
        <f t="shared" si="5"/>
        <v>34.56</v>
      </c>
      <c r="J115">
        <f t="shared" si="6"/>
        <v>5653.0899999999992</v>
      </c>
      <c r="K115">
        <f t="shared" si="7"/>
        <v>0</v>
      </c>
      <c r="L115">
        <f t="shared" si="8"/>
        <v>876.54</v>
      </c>
      <c r="M115">
        <f t="shared" si="9"/>
        <v>987.65</v>
      </c>
      <c r="O115" s="9">
        <f t="shared" si="34"/>
        <v>8000</v>
      </c>
      <c r="P115" s="26">
        <f t="shared" si="10"/>
        <v>5.12</v>
      </c>
      <c r="Q115" s="5">
        <f t="shared" si="11"/>
        <v>4.8</v>
      </c>
      <c r="R115" s="5">
        <f t="shared" si="12"/>
        <v>1.2000000000000002</v>
      </c>
      <c r="S115" s="5">
        <f t="shared" si="13"/>
        <v>0.4</v>
      </c>
      <c r="U115" s="9">
        <f t="shared" si="35"/>
        <v>8000</v>
      </c>
      <c r="V115" s="5">
        <f t="shared" si="14"/>
        <v>854</v>
      </c>
      <c r="W115" s="5">
        <f t="shared" si="15"/>
        <v>126</v>
      </c>
      <c r="X115" s="5">
        <f t="shared" si="16"/>
        <v>142</v>
      </c>
      <c r="Y115" s="5">
        <f t="shared" si="17"/>
        <v>4</v>
      </c>
      <c r="Z115" s="5">
        <f t="shared" si="18"/>
        <v>4</v>
      </c>
      <c r="AB115" s="5">
        <f t="shared" si="19"/>
        <v>1122</v>
      </c>
      <c r="AC115" s="5">
        <f t="shared" si="20"/>
        <v>8</v>
      </c>
      <c r="AD115" s="5">
        <f t="shared" si="21"/>
        <v>33900</v>
      </c>
      <c r="AE115" s="91" t="str">
        <f t="shared" si="22"/>
        <v/>
      </c>
      <c r="AF115" s="89" t="str">
        <f t="shared" si="23"/>
        <v/>
      </c>
      <c r="AM115" s="9">
        <f t="shared" si="36"/>
        <v>8000</v>
      </c>
      <c r="AN115" s="5">
        <f t="shared" si="24"/>
        <v>2000</v>
      </c>
      <c r="AO115" s="5">
        <f t="shared" si="25"/>
        <v>2019.6000000000001</v>
      </c>
      <c r="AP115" s="5">
        <f t="shared" si="26"/>
        <v>460.82142857142856</v>
      </c>
      <c r="AQ115" s="5">
        <f t="shared" si="27"/>
        <v>9.6000000000000014</v>
      </c>
      <c r="AR115" s="5">
        <f t="shared" si="28"/>
        <v>2.6</v>
      </c>
      <c r="AS115">
        <f t="shared" si="29"/>
        <v>128993.15892857143</v>
      </c>
      <c r="AT115" s="90" t="str">
        <f t="shared" si="30"/>
        <v/>
      </c>
    </row>
    <row r="116" spans="1:46" ht="21" x14ac:dyDescent="0.35">
      <c r="A116">
        <f t="shared" si="31"/>
        <v>31</v>
      </c>
      <c r="B116" s="9">
        <f t="shared" si="32"/>
        <v>8100</v>
      </c>
      <c r="C116">
        <f t="shared" si="33"/>
        <v>567.86</v>
      </c>
      <c r="D116">
        <f t="shared" si="0"/>
        <v>34.56</v>
      </c>
      <c r="E116">
        <f t="shared" si="1"/>
        <v>876.56</v>
      </c>
      <c r="F116">
        <f t="shared" si="2"/>
        <v>0</v>
      </c>
      <c r="G116">
        <f t="shared" si="3"/>
        <v>308.69999999999993</v>
      </c>
      <c r="H116">
        <f t="shared" si="4"/>
        <v>5687.65</v>
      </c>
      <c r="I116">
        <f t="shared" si="5"/>
        <v>34.56</v>
      </c>
      <c r="J116">
        <f t="shared" si="6"/>
        <v>5653.0899999999992</v>
      </c>
      <c r="K116">
        <f t="shared" si="7"/>
        <v>0</v>
      </c>
      <c r="L116">
        <f t="shared" si="8"/>
        <v>876.54</v>
      </c>
      <c r="M116">
        <f t="shared" si="9"/>
        <v>987.65</v>
      </c>
      <c r="O116" s="9">
        <f t="shared" si="34"/>
        <v>8100</v>
      </c>
      <c r="P116" s="26">
        <f t="shared" si="10"/>
        <v>5.12</v>
      </c>
      <c r="Q116" s="5">
        <f t="shared" si="11"/>
        <v>4.8</v>
      </c>
      <c r="R116" s="5">
        <f t="shared" si="12"/>
        <v>1.2000000000000002</v>
      </c>
      <c r="S116" s="5">
        <f t="shared" si="13"/>
        <v>0.4</v>
      </c>
      <c r="U116" s="9">
        <f t="shared" si="35"/>
        <v>8100</v>
      </c>
      <c r="V116" s="5">
        <f t="shared" si="14"/>
        <v>854</v>
      </c>
      <c r="W116" s="5">
        <f t="shared" si="15"/>
        <v>126</v>
      </c>
      <c r="X116" s="5">
        <f t="shared" si="16"/>
        <v>142</v>
      </c>
      <c r="Y116" s="5">
        <f t="shared" si="17"/>
        <v>4</v>
      </c>
      <c r="Z116" s="5">
        <f t="shared" si="18"/>
        <v>4</v>
      </c>
      <c r="AB116" s="5">
        <f t="shared" si="19"/>
        <v>1122</v>
      </c>
      <c r="AC116" s="5">
        <f t="shared" si="20"/>
        <v>8</v>
      </c>
      <c r="AD116" s="5">
        <f t="shared" si="21"/>
        <v>35030</v>
      </c>
      <c r="AE116" s="91" t="str">
        <f t="shared" si="22"/>
        <v/>
      </c>
      <c r="AF116" s="89" t="str">
        <f t="shared" si="23"/>
        <v/>
      </c>
      <c r="AM116" s="9">
        <f t="shared" si="36"/>
        <v>8100</v>
      </c>
      <c r="AN116" s="5">
        <f t="shared" si="24"/>
        <v>1900</v>
      </c>
      <c r="AO116" s="5">
        <f t="shared" si="25"/>
        <v>1918.62</v>
      </c>
      <c r="AP116" s="5">
        <f t="shared" si="26"/>
        <v>437.78035714285716</v>
      </c>
      <c r="AQ116" s="5">
        <f t="shared" si="27"/>
        <v>9.120000000000001</v>
      </c>
      <c r="AR116" s="5">
        <f t="shared" si="28"/>
        <v>2.4699999999999998</v>
      </c>
      <c r="AS116">
        <f t="shared" si="29"/>
        <v>131361.14928571429</v>
      </c>
      <c r="AT116" s="90" t="str">
        <f t="shared" si="30"/>
        <v/>
      </c>
    </row>
    <row r="117" spans="1:46" ht="21" x14ac:dyDescent="0.35">
      <c r="A117">
        <f t="shared" si="31"/>
        <v>32</v>
      </c>
      <c r="B117" s="9">
        <f t="shared" si="32"/>
        <v>8200</v>
      </c>
      <c r="C117">
        <f t="shared" si="33"/>
        <v>567.86</v>
      </c>
      <c r="D117">
        <f t="shared" si="0"/>
        <v>34.56</v>
      </c>
      <c r="E117">
        <f t="shared" si="1"/>
        <v>876.56</v>
      </c>
      <c r="F117">
        <f t="shared" si="2"/>
        <v>0</v>
      </c>
      <c r="G117">
        <f t="shared" si="3"/>
        <v>308.69999999999993</v>
      </c>
      <c r="H117">
        <f t="shared" si="4"/>
        <v>5687.65</v>
      </c>
      <c r="I117">
        <f t="shared" si="5"/>
        <v>34.56</v>
      </c>
      <c r="J117">
        <f t="shared" si="6"/>
        <v>5653.0899999999992</v>
      </c>
      <c r="K117">
        <f t="shared" si="7"/>
        <v>0</v>
      </c>
      <c r="L117">
        <f t="shared" si="8"/>
        <v>876.54</v>
      </c>
      <c r="M117">
        <f t="shared" si="9"/>
        <v>987.65</v>
      </c>
      <c r="O117" s="9">
        <f t="shared" si="34"/>
        <v>8200</v>
      </c>
      <c r="P117" s="26">
        <f t="shared" si="10"/>
        <v>5.12</v>
      </c>
      <c r="Q117" s="5">
        <f t="shared" si="11"/>
        <v>4.8</v>
      </c>
      <c r="R117" s="5">
        <f t="shared" si="12"/>
        <v>1.2000000000000002</v>
      </c>
      <c r="S117" s="5">
        <f t="shared" si="13"/>
        <v>0.4</v>
      </c>
      <c r="U117" s="9">
        <f t="shared" si="35"/>
        <v>8200</v>
      </c>
      <c r="V117" s="5">
        <f t="shared" si="14"/>
        <v>854</v>
      </c>
      <c r="W117" s="5">
        <f t="shared" si="15"/>
        <v>126</v>
      </c>
      <c r="X117" s="5">
        <f t="shared" si="16"/>
        <v>142</v>
      </c>
      <c r="Y117" s="5">
        <f t="shared" si="17"/>
        <v>4</v>
      </c>
      <c r="Z117" s="5">
        <f t="shared" si="18"/>
        <v>4</v>
      </c>
      <c r="AB117" s="5">
        <f t="shared" si="19"/>
        <v>1122</v>
      </c>
      <c r="AC117" s="5">
        <f t="shared" si="20"/>
        <v>8</v>
      </c>
      <c r="AD117" s="5">
        <f t="shared" si="21"/>
        <v>36160</v>
      </c>
      <c r="AE117" s="91" t="str">
        <f t="shared" si="22"/>
        <v/>
      </c>
      <c r="AF117" s="89" t="str">
        <f t="shared" si="23"/>
        <v/>
      </c>
      <c r="AM117" s="9">
        <f t="shared" si="36"/>
        <v>8200</v>
      </c>
      <c r="AN117" s="5">
        <f t="shared" si="24"/>
        <v>1800</v>
      </c>
      <c r="AO117" s="5">
        <f t="shared" si="25"/>
        <v>1817.6399999999999</v>
      </c>
      <c r="AP117" s="5">
        <f t="shared" si="26"/>
        <v>414.73928571428576</v>
      </c>
      <c r="AQ117" s="5">
        <f t="shared" si="27"/>
        <v>8.64</v>
      </c>
      <c r="AR117" s="5">
        <f t="shared" si="28"/>
        <v>2.34</v>
      </c>
      <c r="AS117">
        <f t="shared" si="29"/>
        <v>133604.50857142857</v>
      </c>
      <c r="AT117" s="90" t="str">
        <f t="shared" si="30"/>
        <v/>
      </c>
    </row>
    <row r="118" spans="1:46" ht="21" x14ac:dyDescent="0.35">
      <c r="A118">
        <f t="shared" si="31"/>
        <v>33</v>
      </c>
      <c r="B118" s="9">
        <f t="shared" si="32"/>
        <v>8300</v>
      </c>
      <c r="C118">
        <f t="shared" si="33"/>
        <v>567.86</v>
      </c>
      <c r="D118">
        <f t="shared" si="0"/>
        <v>34.56</v>
      </c>
      <c r="E118">
        <f t="shared" si="1"/>
        <v>876.56</v>
      </c>
      <c r="F118">
        <f t="shared" si="2"/>
        <v>0</v>
      </c>
      <c r="G118">
        <f t="shared" si="3"/>
        <v>308.69999999999993</v>
      </c>
      <c r="H118">
        <f t="shared" si="4"/>
        <v>5687.65</v>
      </c>
      <c r="I118">
        <f t="shared" si="5"/>
        <v>34.56</v>
      </c>
      <c r="J118">
        <f t="shared" si="6"/>
        <v>5653.0899999999992</v>
      </c>
      <c r="K118">
        <f t="shared" si="7"/>
        <v>0</v>
      </c>
      <c r="L118">
        <f t="shared" si="8"/>
        <v>876.54</v>
      </c>
      <c r="M118">
        <f t="shared" si="9"/>
        <v>987.65</v>
      </c>
      <c r="O118" s="9">
        <f t="shared" si="34"/>
        <v>8300</v>
      </c>
      <c r="P118" s="26">
        <f t="shared" si="10"/>
        <v>5.12</v>
      </c>
      <c r="Q118" s="5">
        <f t="shared" si="11"/>
        <v>4.8</v>
      </c>
      <c r="R118" s="5">
        <f t="shared" si="12"/>
        <v>1.2000000000000002</v>
      </c>
      <c r="S118" s="5">
        <f t="shared" si="13"/>
        <v>0.4</v>
      </c>
      <c r="U118" s="9">
        <f t="shared" si="35"/>
        <v>8300</v>
      </c>
      <c r="V118" s="5">
        <f t="shared" si="14"/>
        <v>854</v>
      </c>
      <c r="W118" s="5">
        <f t="shared" si="15"/>
        <v>126</v>
      </c>
      <c r="X118" s="5">
        <f t="shared" si="16"/>
        <v>142</v>
      </c>
      <c r="Y118" s="5">
        <f t="shared" si="17"/>
        <v>4</v>
      </c>
      <c r="Z118" s="5">
        <f t="shared" si="18"/>
        <v>4</v>
      </c>
      <c r="AB118" s="5">
        <f t="shared" si="19"/>
        <v>1122</v>
      </c>
      <c r="AC118" s="5">
        <f t="shared" si="20"/>
        <v>8</v>
      </c>
      <c r="AD118" s="5">
        <f t="shared" si="21"/>
        <v>37290</v>
      </c>
      <c r="AE118" s="91" t="str">
        <f t="shared" si="22"/>
        <v/>
      </c>
      <c r="AF118" s="89" t="str">
        <f t="shared" si="23"/>
        <v/>
      </c>
      <c r="AM118" s="9">
        <f t="shared" si="36"/>
        <v>8300</v>
      </c>
      <c r="AN118" s="5">
        <f t="shared" si="24"/>
        <v>1700</v>
      </c>
      <c r="AO118" s="5">
        <f t="shared" si="25"/>
        <v>1716.66</v>
      </c>
      <c r="AP118" s="5">
        <f t="shared" si="26"/>
        <v>391.69821428571424</v>
      </c>
      <c r="AQ118" s="5">
        <f t="shared" si="27"/>
        <v>8.16</v>
      </c>
      <c r="AR118" s="5">
        <f t="shared" si="28"/>
        <v>2.21</v>
      </c>
      <c r="AS118">
        <f t="shared" si="29"/>
        <v>135723.23678571428</v>
      </c>
      <c r="AT118" s="90" t="str">
        <f t="shared" si="30"/>
        <v/>
      </c>
    </row>
    <row r="119" spans="1:46" ht="21" x14ac:dyDescent="0.35">
      <c r="A119">
        <f t="shared" si="31"/>
        <v>34</v>
      </c>
      <c r="B119" s="9">
        <f t="shared" si="32"/>
        <v>8400</v>
      </c>
      <c r="C119">
        <f t="shared" si="33"/>
        <v>567.86</v>
      </c>
      <c r="D119">
        <f t="shared" si="0"/>
        <v>34.56</v>
      </c>
      <c r="E119">
        <f t="shared" si="1"/>
        <v>876.56</v>
      </c>
      <c r="F119">
        <f t="shared" si="2"/>
        <v>0</v>
      </c>
      <c r="G119">
        <f t="shared" si="3"/>
        <v>308.69999999999993</v>
      </c>
      <c r="H119">
        <f t="shared" si="4"/>
        <v>5687.65</v>
      </c>
      <c r="I119">
        <f t="shared" si="5"/>
        <v>34.56</v>
      </c>
      <c r="J119">
        <f t="shared" si="6"/>
        <v>5653.0899999999992</v>
      </c>
      <c r="K119">
        <f t="shared" si="7"/>
        <v>0</v>
      </c>
      <c r="L119">
        <f t="shared" si="8"/>
        <v>876.54</v>
      </c>
      <c r="M119">
        <f t="shared" si="9"/>
        <v>987.65</v>
      </c>
      <c r="O119" s="9">
        <f t="shared" si="34"/>
        <v>8400</v>
      </c>
      <c r="P119" s="26">
        <f t="shared" si="10"/>
        <v>5.12</v>
      </c>
      <c r="Q119" s="5">
        <f t="shared" si="11"/>
        <v>4.8</v>
      </c>
      <c r="R119" s="5">
        <f t="shared" si="12"/>
        <v>1.2000000000000002</v>
      </c>
      <c r="S119" s="5">
        <f t="shared" si="13"/>
        <v>0.4</v>
      </c>
      <c r="U119" s="9">
        <f t="shared" si="35"/>
        <v>8400</v>
      </c>
      <c r="V119" s="5">
        <f t="shared" si="14"/>
        <v>854</v>
      </c>
      <c r="W119" s="5">
        <f t="shared" si="15"/>
        <v>126</v>
      </c>
      <c r="X119" s="5">
        <f t="shared" si="16"/>
        <v>142</v>
      </c>
      <c r="Y119" s="5">
        <f t="shared" si="17"/>
        <v>4</v>
      </c>
      <c r="Z119" s="5">
        <f t="shared" si="18"/>
        <v>4</v>
      </c>
      <c r="AB119" s="5">
        <f t="shared" si="19"/>
        <v>1122</v>
      </c>
      <c r="AC119" s="5">
        <f t="shared" si="20"/>
        <v>8</v>
      </c>
      <c r="AD119" s="5">
        <f t="shared" si="21"/>
        <v>38420</v>
      </c>
      <c r="AE119" s="91" t="str">
        <f t="shared" si="22"/>
        <v/>
      </c>
      <c r="AF119" s="89" t="str">
        <f t="shared" si="23"/>
        <v/>
      </c>
      <c r="AM119" s="9">
        <f t="shared" si="36"/>
        <v>8400</v>
      </c>
      <c r="AN119" s="5">
        <f t="shared" si="24"/>
        <v>1600</v>
      </c>
      <c r="AO119" s="5">
        <f t="shared" si="25"/>
        <v>1615.6799999999998</v>
      </c>
      <c r="AP119" s="5">
        <f t="shared" si="26"/>
        <v>368.65714285714284</v>
      </c>
      <c r="AQ119" s="5">
        <f t="shared" si="27"/>
        <v>7.68</v>
      </c>
      <c r="AR119" s="5">
        <f t="shared" si="28"/>
        <v>2.08</v>
      </c>
      <c r="AS119">
        <f t="shared" si="29"/>
        <v>137717.33392857143</v>
      </c>
      <c r="AT119" s="90" t="str">
        <f t="shared" si="30"/>
        <v/>
      </c>
    </row>
    <row r="120" spans="1:46" ht="21" x14ac:dyDescent="0.35">
      <c r="A120">
        <f t="shared" si="31"/>
        <v>35</v>
      </c>
      <c r="B120" s="9">
        <f t="shared" si="32"/>
        <v>8500</v>
      </c>
      <c r="C120">
        <f t="shared" si="33"/>
        <v>567.86</v>
      </c>
      <c r="D120">
        <f t="shared" si="0"/>
        <v>34.56</v>
      </c>
      <c r="E120">
        <f t="shared" si="1"/>
        <v>876.56</v>
      </c>
      <c r="F120">
        <f t="shared" si="2"/>
        <v>0</v>
      </c>
      <c r="G120">
        <f t="shared" si="3"/>
        <v>308.69999999999993</v>
      </c>
      <c r="H120">
        <f t="shared" si="4"/>
        <v>5687.65</v>
      </c>
      <c r="I120">
        <f t="shared" si="5"/>
        <v>34.56</v>
      </c>
      <c r="J120">
        <f t="shared" si="6"/>
        <v>5653.0899999999992</v>
      </c>
      <c r="K120">
        <f t="shared" si="7"/>
        <v>0</v>
      </c>
      <c r="L120">
        <f t="shared" si="8"/>
        <v>876.54</v>
      </c>
      <c r="M120">
        <f t="shared" si="9"/>
        <v>987.65</v>
      </c>
      <c r="O120" s="9">
        <f t="shared" si="34"/>
        <v>8500</v>
      </c>
      <c r="P120" s="26">
        <f t="shared" si="10"/>
        <v>5.12</v>
      </c>
      <c r="Q120" s="5">
        <f t="shared" si="11"/>
        <v>4.8</v>
      </c>
      <c r="R120" s="5">
        <f t="shared" si="12"/>
        <v>1.2000000000000002</v>
      </c>
      <c r="S120" s="5">
        <f t="shared" si="13"/>
        <v>0.4</v>
      </c>
      <c r="U120" s="9">
        <f t="shared" si="35"/>
        <v>8500</v>
      </c>
      <c r="V120" s="5">
        <f t="shared" si="14"/>
        <v>854</v>
      </c>
      <c r="W120" s="5">
        <f t="shared" si="15"/>
        <v>126</v>
      </c>
      <c r="X120" s="5">
        <f t="shared" si="16"/>
        <v>142</v>
      </c>
      <c r="Y120" s="5">
        <f t="shared" si="17"/>
        <v>4</v>
      </c>
      <c r="Z120" s="5">
        <f t="shared" si="18"/>
        <v>4</v>
      </c>
      <c r="AB120" s="5">
        <f t="shared" si="19"/>
        <v>1122</v>
      </c>
      <c r="AC120" s="5">
        <f t="shared" si="20"/>
        <v>8</v>
      </c>
      <c r="AD120" s="5">
        <f t="shared" si="21"/>
        <v>39550</v>
      </c>
      <c r="AE120" s="91" t="str">
        <f t="shared" si="22"/>
        <v/>
      </c>
      <c r="AF120" s="89" t="str">
        <f t="shared" si="23"/>
        <v/>
      </c>
      <c r="AM120" s="9">
        <f t="shared" si="36"/>
        <v>8500</v>
      </c>
      <c r="AN120" s="5">
        <f t="shared" si="24"/>
        <v>1500</v>
      </c>
      <c r="AO120" s="5">
        <f t="shared" si="25"/>
        <v>1514.6999999999998</v>
      </c>
      <c r="AP120" s="5">
        <f t="shared" si="26"/>
        <v>345.61607142857144</v>
      </c>
      <c r="AQ120" s="5">
        <f t="shared" si="27"/>
        <v>7.1999999999999993</v>
      </c>
      <c r="AR120" s="5">
        <f t="shared" si="28"/>
        <v>1.95</v>
      </c>
      <c r="AS120">
        <f t="shared" si="29"/>
        <v>139586.80000000002</v>
      </c>
      <c r="AT120" s="90" t="str">
        <f t="shared" si="30"/>
        <v/>
      </c>
    </row>
    <row r="121" spans="1:46" ht="21" x14ac:dyDescent="0.35">
      <c r="A121">
        <f t="shared" si="31"/>
        <v>36</v>
      </c>
      <c r="B121" s="9">
        <f t="shared" si="32"/>
        <v>8600</v>
      </c>
      <c r="C121">
        <f t="shared" si="33"/>
        <v>567.86</v>
      </c>
      <c r="D121">
        <f t="shared" si="0"/>
        <v>34.56</v>
      </c>
      <c r="E121">
        <f t="shared" si="1"/>
        <v>876.56</v>
      </c>
      <c r="F121">
        <f t="shared" si="2"/>
        <v>0</v>
      </c>
      <c r="G121">
        <f t="shared" si="3"/>
        <v>308.69999999999993</v>
      </c>
      <c r="H121">
        <f t="shared" si="4"/>
        <v>5687.65</v>
      </c>
      <c r="I121">
        <f t="shared" si="5"/>
        <v>34.56</v>
      </c>
      <c r="J121">
        <f t="shared" si="6"/>
        <v>5653.0899999999992</v>
      </c>
      <c r="K121">
        <f t="shared" si="7"/>
        <v>0</v>
      </c>
      <c r="L121">
        <f t="shared" si="8"/>
        <v>876.54</v>
      </c>
      <c r="M121">
        <f t="shared" si="9"/>
        <v>987.65</v>
      </c>
      <c r="O121" s="9">
        <f t="shared" si="34"/>
        <v>8600</v>
      </c>
      <c r="P121" s="26">
        <f t="shared" si="10"/>
        <v>5.12</v>
      </c>
      <c r="Q121" s="5">
        <f t="shared" si="11"/>
        <v>4.8</v>
      </c>
      <c r="R121" s="5">
        <f t="shared" si="12"/>
        <v>1.2000000000000002</v>
      </c>
      <c r="S121" s="5">
        <f t="shared" si="13"/>
        <v>0.4</v>
      </c>
      <c r="U121" s="9">
        <f t="shared" si="35"/>
        <v>8600</v>
      </c>
      <c r="V121" s="5">
        <f t="shared" si="14"/>
        <v>854</v>
      </c>
      <c r="W121" s="5">
        <f t="shared" si="15"/>
        <v>126</v>
      </c>
      <c r="X121" s="5">
        <f t="shared" si="16"/>
        <v>142</v>
      </c>
      <c r="Y121" s="5">
        <f t="shared" si="17"/>
        <v>4</v>
      </c>
      <c r="Z121" s="5">
        <f t="shared" si="18"/>
        <v>4</v>
      </c>
      <c r="AB121" s="5">
        <f t="shared" si="19"/>
        <v>1122</v>
      </c>
      <c r="AC121" s="5">
        <f t="shared" si="20"/>
        <v>8</v>
      </c>
      <c r="AD121" s="5">
        <f t="shared" si="21"/>
        <v>40680</v>
      </c>
      <c r="AE121" s="91" t="str">
        <f t="shared" si="22"/>
        <v/>
      </c>
      <c r="AF121" s="89" t="str">
        <f t="shared" si="23"/>
        <v/>
      </c>
      <c r="AM121" s="9">
        <f t="shared" si="36"/>
        <v>8600</v>
      </c>
      <c r="AN121" s="5">
        <f t="shared" si="24"/>
        <v>1400</v>
      </c>
      <c r="AO121" s="5">
        <f t="shared" si="25"/>
        <v>1413.72</v>
      </c>
      <c r="AP121" s="5">
        <f t="shared" si="26"/>
        <v>322.57500000000005</v>
      </c>
      <c r="AQ121" s="5">
        <f t="shared" si="27"/>
        <v>6.7200000000000006</v>
      </c>
      <c r="AR121" s="5">
        <f t="shared" si="28"/>
        <v>1.8200000000000003</v>
      </c>
      <c r="AS121">
        <f t="shared" si="29"/>
        <v>141331.63500000001</v>
      </c>
      <c r="AT121" s="90" t="str">
        <f t="shared" si="30"/>
        <v/>
      </c>
    </row>
    <row r="122" spans="1:46" ht="21" x14ac:dyDescent="0.35">
      <c r="A122">
        <f t="shared" si="31"/>
        <v>37</v>
      </c>
      <c r="B122" s="9">
        <f t="shared" si="32"/>
        <v>8700</v>
      </c>
      <c r="C122">
        <f t="shared" si="33"/>
        <v>567.86</v>
      </c>
      <c r="D122">
        <f t="shared" si="0"/>
        <v>34.56</v>
      </c>
      <c r="E122">
        <f t="shared" si="1"/>
        <v>876.56</v>
      </c>
      <c r="F122">
        <f t="shared" si="2"/>
        <v>0</v>
      </c>
      <c r="G122">
        <f t="shared" si="3"/>
        <v>308.69999999999993</v>
      </c>
      <c r="H122">
        <f t="shared" si="4"/>
        <v>5687.65</v>
      </c>
      <c r="I122">
        <f t="shared" si="5"/>
        <v>34.56</v>
      </c>
      <c r="J122">
        <f t="shared" si="6"/>
        <v>5653.0899999999992</v>
      </c>
      <c r="K122">
        <f t="shared" si="7"/>
        <v>0</v>
      </c>
      <c r="L122">
        <f t="shared" si="8"/>
        <v>876.54</v>
      </c>
      <c r="M122">
        <f t="shared" si="9"/>
        <v>987.65</v>
      </c>
      <c r="O122" s="9">
        <f t="shared" si="34"/>
        <v>8700</v>
      </c>
      <c r="P122" s="26">
        <f t="shared" si="10"/>
        <v>5.12</v>
      </c>
      <c r="Q122" s="5">
        <f t="shared" si="11"/>
        <v>4.8</v>
      </c>
      <c r="R122" s="5">
        <f t="shared" si="12"/>
        <v>1.2000000000000002</v>
      </c>
      <c r="S122" s="5">
        <f t="shared" si="13"/>
        <v>0.4</v>
      </c>
      <c r="U122" s="9">
        <f t="shared" si="35"/>
        <v>8700</v>
      </c>
      <c r="V122" s="5">
        <f t="shared" si="14"/>
        <v>854</v>
      </c>
      <c r="W122" s="5">
        <f t="shared" si="15"/>
        <v>126</v>
      </c>
      <c r="X122" s="5">
        <f t="shared" si="16"/>
        <v>142</v>
      </c>
      <c r="Y122" s="5">
        <f t="shared" si="17"/>
        <v>4</v>
      </c>
      <c r="Z122" s="5">
        <f t="shared" si="18"/>
        <v>4</v>
      </c>
      <c r="AB122" s="5">
        <f t="shared" si="19"/>
        <v>1122</v>
      </c>
      <c r="AC122" s="5">
        <f t="shared" si="20"/>
        <v>8</v>
      </c>
      <c r="AD122" s="5">
        <f t="shared" si="21"/>
        <v>41810</v>
      </c>
      <c r="AE122" s="91" t="str">
        <f t="shared" si="22"/>
        <v/>
      </c>
      <c r="AF122" s="89" t="str">
        <f t="shared" si="23"/>
        <v/>
      </c>
      <c r="AM122" s="9">
        <f t="shared" si="36"/>
        <v>8700</v>
      </c>
      <c r="AN122" s="5">
        <f t="shared" si="24"/>
        <v>1300</v>
      </c>
      <c r="AO122" s="5">
        <f t="shared" si="25"/>
        <v>1312.74</v>
      </c>
      <c r="AP122" s="5">
        <f t="shared" si="26"/>
        <v>299.53392857142859</v>
      </c>
      <c r="AQ122" s="5">
        <f t="shared" si="27"/>
        <v>6.24</v>
      </c>
      <c r="AR122" s="5">
        <f t="shared" si="28"/>
        <v>1.69</v>
      </c>
      <c r="AS122">
        <f t="shared" si="29"/>
        <v>142951.83892857144</v>
      </c>
      <c r="AT122" s="90" t="str">
        <f t="shared" si="30"/>
        <v/>
      </c>
    </row>
    <row r="123" spans="1:46" ht="21" x14ac:dyDescent="0.35">
      <c r="A123">
        <f t="shared" si="31"/>
        <v>38</v>
      </c>
      <c r="B123" s="9">
        <f t="shared" si="32"/>
        <v>8800</v>
      </c>
      <c r="C123">
        <f t="shared" si="33"/>
        <v>567.86</v>
      </c>
      <c r="D123">
        <f t="shared" si="0"/>
        <v>34.56</v>
      </c>
      <c r="E123">
        <f t="shared" si="1"/>
        <v>876.56</v>
      </c>
      <c r="F123">
        <f t="shared" si="2"/>
        <v>0</v>
      </c>
      <c r="G123">
        <f t="shared" si="3"/>
        <v>308.69999999999993</v>
      </c>
      <c r="H123">
        <f t="shared" si="4"/>
        <v>5687.65</v>
      </c>
      <c r="I123">
        <f t="shared" si="5"/>
        <v>34.56</v>
      </c>
      <c r="J123">
        <f t="shared" si="6"/>
        <v>5653.0899999999992</v>
      </c>
      <c r="K123">
        <f t="shared" si="7"/>
        <v>0</v>
      </c>
      <c r="L123">
        <f t="shared" si="8"/>
        <v>876.54</v>
      </c>
      <c r="M123">
        <f t="shared" si="9"/>
        <v>987.65</v>
      </c>
      <c r="O123" s="9">
        <f t="shared" si="34"/>
        <v>8800</v>
      </c>
      <c r="P123" s="26">
        <f t="shared" si="10"/>
        <v>5.12</v>
      </c>
      <c r="Q123" s="5">
        <f t="shared" si="11"/>
        <v>4.8</v>
      </c>
      <c r="R123" s="5">
        <f t="shared" si="12"/>
        <v>1.2000000000000002</v>
      </c>
      <c r="S123" s="5">
        <f t="shared" si="13"/>
        <v>0.4</v>
      </c>
      <c r="U123" s="9">
        <f t="shared" si="35"/>
        <v>8800</v>
      </c>
      <c r="V123" s="5">
        <f t="shared" si="14"/>
        <v>854</v>
      </c>
      <c r="W123" s="5">
        <f t="shared" si="15"/>
        <v>126</v>
      </c>
      <c r="X123" s="5">
        <f t="shared" si="16"/>
        <v>142</v>
      </c>
      <c r="Y123" s="5">
        <f t="shared" si="17"/>
        <v>4</v>
      </c>
      <c r="Z123" s="5">
        <f t="shared" si="18"/>
        <v>4</v>
      </c>
      <c r="AB123" s="5">
        <f t="shared" si="19"/>
        <v>1122</v>
      </c>
      <c r="AC123" s="5">
        <f t="shared" si="20"/>
        <v>8</v>
      </c>
      <c r="AD123" s="5">
        <f t="shared" si="21"/>
        <v>42940</v>
      </c>
      <c r="AE123" s="91" t="str">
        <f t="shared" si="22"/>
        <v/>
      </c>
      <c r="AF123" s="89" t="str">
        <f t="shared" si="23"/>
        <v/>
      </c>
      <c r="AM123" s="9">
        <f t="shared" si="36"/>
        <v>8800</v>
      </c>
      <c r="AN123" s="5">
        <f t="shared" si="24"/>
        <v>1200</v>
      </c>
      <c r="AO123" s="5">
        <f t="shared" si="25"/>
        <v>1211.76</v>
      </c>
      <c r="AP123" s="5">
        <f t="shared" si="26"/>
        <v>276.49285714285713</v>
      </c>
      <c r="AQ123" s="5">
        <f t="shared" si="27"/>
        <v>5.76</v>
      </c>
      <c r="AR123" s="5">
        <f t="shared" si="28"/>
        <v>1.56</v>
      </c>
      <c r="AS123">
        <f t="shared" si="29"/>
        <v>144447.4117857143</v>
      </c>
      <c r="AT123" s="90" t="str">
        <f t="shared" si="30"/>
        <v/>
      </c>
    </row>
    <row r="124" spans="1:46" ht="21" x14ac:dyDescent="0.35">
      <c r="A124">
        <f t="shared" si="31"/>
        <v>39</v>
      </c>
      <c r="B124" s="9">
        <f t="shared" si="32"/>
        <v>8900</v>
      </c>
      <c r="C124">
        <f t="shared" si="33"/>
        <v>567.86</v>
      </c>
      <c r="D124">
        <f t="shared" si="0"/>
        <v>34.56</v>
      </c>
      <c r="E124">
        <f t="shared" si="1"/>
        <v>876.56</v>
      </c>
      <c r="F124">
        <f t="shared" ref="F124" si="37">IF(C124-E124&lt;0,0,C124-E124)</f>
        <v>0</v>
      </c>
      <c r="G124">
        <f t="shared" ref="G124" si="38">IF(E124-C124&lt;0,0,E124-C124)</f>
        <v>308.69999999999993</v>
      </c>
      <c r="H124">
        <f t="shared" si="4"/>
        <v>5687.65</v>
      </c>
      <c r="I124">
        <f t="shared" si="5"/>
        <v>34.56</v>
      </c>
      <c r="J124">
        <f t="shared" si="6"/>
        <v>5653.0899999999992</v>
      </c>
      <c r="K124">
        <f t="shared" si="7"/>
        <v>0</v>
      </c>
      <c r="L124">
        <f t="shared" si="8"/>
        <v>876.54</v>
      </c>
      <c r="M124">
        <f t="shared" si="9"/>
        <v>987.65</v>
      </c>
      <c r="O124" s="9">
        <f t="shared" si="34"/>
        <v>8900</v>
      </c>
      <c r="P124" s="26">
        <f t="shared" si="10"/>
        <v>5.12</v>
      </c>
      <c r="Q124" s="5">
        <f t="shared" si="11"/>
        <v>4.8</v>
      </c>
      <c r="R124" s="5">
        <f t="shared" si="12"/>
        <v>1.2000000000000002</v>
      </c>
      <c r="S124" s="5">
        <f t="shared" si="13"/>
        <v>0.4</v>
      </c>
      <c r="U124" s="9">
        <f t="shared" si="35"/>
        <v>8900</v>
      </c>
      <c r="V124" s="5">
        <f t="shared" si="14"/>
        <v>854</v>
      </c>
      <c r="W124" s="5">
        <f t="shared" si="15"/>
        <v>126</v>
      </c>
      <c r="X124" s="5">
        <f t="shared" si="16"/>
        <v>142</v>
      </c>
      <c r="Y124" s="5">
        <f t="shared" si="17"/>
        <v>4</v>
      </c>
      <c r="Z124" s="5">
        <f t="shared" si="18"/>
        <v>4</v>
      </c>
      <c r="AB124" s="5">
        <f t="shared" si="19"/>
        <v>1122</v>
      </c>
      <c r="AC124" s="5">
        <f t="shared" si="20"/>
        <v>8</v>
      </c>
      <c r="AD124" s="5">
        <f t="shared" si="21"/>
        <v>44070</v>
      </c>
      <c r="AE124" s="91" t="str">
        <f t="shared" si="22"/>
        <v/>
      </c>
      <c r="AF124" s="89" t="str">
        <f t="shared" si="23"/>
        <v/>
      </c>
      <c r="AM124" s="9">
        <f t="shared" si="36"/>
        <v>8900</v>
      </c>
      <c r="AN124" s="5">
        <f t="shared" si="24"/>
        <v>1100</v>
      </c>
      <c r="AO124" s="5">
        <f t="shared" si="25"/>
        <v>1110.78</v>
      </c>
      <c r="AP124" s="5">
        <f t="shared" si="26"/>
        <v>253.45178571428573</v>
      </c>
      <c r="AQ124" s="5">
        <f t="shared" si="27"/>
        <v>5.28</v>
      </c>
      <c r="AR124" s="5">
        <f t="shared" si="28"/>
        <v>1.43</v>
      </c>
      <c r="AS124">
        <f t="shared" si="29"/>
        <v>145818.3535714286</v>
      </c>
      <c r="AT124" s="90" t="str">
        <f t="shared" si="30"/>
        <v/>
      </c>
    </row>
    <row r="125" spans="1:46" ht="21" x14ac:dyDescent="0.35">
      <c r="A125">
        <f t="shared" si="31"/>
        <v>40</v>
      </c>
      <c r="B125" s="9">
        <f t="shared" si="32"/>
        <v>9000</v>
      </c>
      <c r="C125">
        <f t="shared" si="33"/>
        <v>567.86</v>
      </c>
      <c r="D125">
        <f t="shared" si="0"/>
        <v>34.56</v>
      </c>
      <c r="E125">
        <f t="shared" si="1"/>
        <v>876.56</v>
      </c>
      <c r="F125">
        <f t="shared" ref="F125:F179" si="39">IF(C125-E125&lt;0,0,C125-E125)</f>
        <v>0</v>
      </c>
      <c r="G125">
        <f t="shared" ref="G125:G179" si="40">IF(E125-C125&lt;0,0,E125-C125)</f>
        <v>308.69999999999993</v>
      </c>
      <c r="H125">
        <f t="shared" si="4"/>
        <v>5687.65</v>
      </c>
      <c r="I125">
        <f t="shared" si="5"/>
        <v>34.56</v>
      </c>
      <c r="J125">
        <f t="shared" ref="J125:J179" si="41">IF(I125-H125&lt;0,H125-I125,0)</f>
        <v>5653.0899999999992</v>
      </c>
      <c r="K125">
        <f t="shared" ref="K125:K179" si="42">IF(H125-I125&lt;0,I125-H125,0)</f>
        <v>0</v>
      </c>
      <c r="L125">
        <f t="shared" si="8"/>
        <v>876.54</v>
      </c>
      <c r="M125">
        <f t="shared" si="9"/>
        <v>987.65</v>
      </c>
      <c r="O125" s="9">
        <f t="shared" ref="O125:O179" si="43">B125</f>
        <v>9000</v>
      </c>
      <c r="P125" s="26">
        <f t="shared" si="10"/>
        <v>5.12</v>
      </c>
      <c r="Q125" s="5">
        <f t="shared" si="11"/>
        <v>4.8</v>
      </c>
      <c r="R125" s="5">
        <f t="shared" si="12"/>
        <v>1.2000000000000002</v>
      </c>
      <c r="S125" s="5">
        <f t="shared" si="13"/>
        <v>0.4</v>
      </c>
      <c r="U125" s="9">
        <f t="shared" ref="U125:U179" si="44">B125</f>
        <v>9000</v>
      </c>
      <c r="V125" s="5">
        <f t="shared" si="14"/>
        <v>854</v>
      </c>
      <c r="W125" s="5">
        <f t="shared" si="15"/>
        <v>126</v>
      </c>
      <c r="X125" s="5">
        <f t="shared" si="16"/>
        <v>142</v>
      </c>
      <c r="Y125" s="5">
        <f t="shared" si="17"/>
        <v>4</v>
      </c>
      <c r="Z125" s="5">
        <f t="shared" si="18"/>
        <v>4</v>
      </c>
      <c r="AB125" s="5">
        <f t="shared" si="19"/>
        <v>1122</v>
      </c>
      <c r="AC125" s="5">
        <f t="shared" si="20"/>
        <v>8</v>
      </c>
      <c r="AD125" s="5">
        <f t="shared" si="21"/>
        <v>45200</v>
      </c>
      <c r="AE125" s="91" t="str">
        <f t="shared" si="22"/>
        <v/>
      </c>
      <c r="AF125" s="89" t="str">
        <f t="shared" si="23"/>
        <v/>
      </c>
      <c r="AM125" s="9">
        <f t="shared" ref="AM125:AM179" si="45">B125</f>
        <v>9000</v>
      </c>
      <c r="AN125" s="5">
        <f t="shared" si="24"/>
        <v>1000</v>
      </c>
      <c r="AO125" s="5">
        <f t="shared" si="25"/>
        <v>1009.8000000000001</v>
      </c>
      <c r="AP125" s="5">
        <f t="shared" si="26"/>
        <v>230.41071428571428</v>
      </c>
      <c r="AQ125" s="5">
        <f t="shared" si="27"/>
        <v>4.8000000000000007</v>
      </c>
      <c r="AR125" s="5">
        <f t="shared" si="28"/>
        <v>1.3</v>
      </c>
      <c r="AS125">
        <f t="shared" si="29"/>
        <v>147064.6642857143</v>
      </c>
      <c r="AT125" s="90" t="str">
        <f t="shared" si="30"/>
        <v/>
      </c>
    </row>
    <row r="126" spans="1:46" ht="21" x14ac:dyDescent="0.35">
      <c r="A126">
        <f t="shared" si="31"/>
        <v>41</v>
      </c>
      <c r="B126" s="9">
        <f t="shared" si="32"/>
        <v>9100</v>
      </c>
      <c r="C126">
        <f t="shared" si="33"/>
        <v>567.86</v>
      </c>
      <c r="D126">
        <f t="shared" si="0"/>
        <v>34.56</v>
      </c>
      <c r="E126">
        <f t="shared" si="1"/>
        <v>876.56</v>
      </c>
      <c r="F126">
        <f t="shared" si="39"/>
        <v>0</v>
      </c>
      <c r="G126">
        <f t="shared" si="40"/>
        <v>308.69999999999993</v>
      </c>
      <c r="H126">
        <f t="shared" si="4"/>
        <v>5687.65</v>
      </c>
      <c r="I126">
        <f t="shared" si="5"/>
        <v>34.56</v>
      </c>
      <c r="J126">
        <f t="shared" si="41"/>
        <v>5653.0899999999992</v>
      </c>
      <c r="K126">
        <f t="shared" si="42"/>
        <v>0</v>
      </c>
      <c r="L126">
        <f t="shared" si="8"/>
        <v>876.54</v>
      </c>
      <c r="M126">
        <f t="shared" si="9"/>
        <v>987.65</v>
      </c>
      <c r="O126" s="9">
        <f t="shared" si="43"/>
        <v>9100</v>
      </c>
      <c r="P126" s="26">
        <f t="shared" si="10"/>
        <v>5.12</v>
      </c>
      <c r="Q126" s="5">
        <f t="shared" si="11"/>
        <v>4.8</v>
      </c>
      <c r="R126" s="5">
        <f t="shared" si="12"/>
        <v>1.2000000000000002</v>
      </c>
      <c r="S126" s="5">
        <f t="shared" si="13"/>
        <v>0.4</v>
      </c>
      <c r="U126" s="9">
        <f t="shared" si="44"/>
        <v>9100</v>
      </c>
      <c r="V126" s="5">
        <f t="shared" si="14"/>
        <v>854</v>
      </c>
      <c r="W126" s="5">
        <f t="shared" si="15"/>
        <v>126</v>
      </c>
      <c r="X126" s="5">
        <f t="shared" si="16"/>
        <v>142</v>
      </c>
      <c r="Y126" s="5">
        <f t="shared" si="17"/>
        <v>4</v>
      </c>
      <c r="Z126" s="5">
        <f t="shared" si="18"/>
        <v>4</v>
      </c>
      <c r="AB126" s="5">
        <f t="shared" si="19"/>
        <v>1122</v>
      </c>
      <c r="AC126" s="5">
        <f t="shared" si="20"/>
        <v>8</v>
      </c>
      <c r="AD126" s="5">
        <f t="shared" si="21"/>
        <v>46330</v>
      </c>
      <c r="AE126" s="91" t="str">
        <f t="shared" si="22"/>
        <v/>
      </c>
      <c r="AF126" s="89" t="str">
        <f t="shared" si="23"/>
        <v/>
      </c>
      <c r="AM126" s="9">
        <f t="shared" si="45"/>
        <v>9100</v>
      </c>
      <c r="AN126" s="5">
        <f t="shared" si="24"/>
        <v>900</v>
      </c>
      <c r="AO126" s="5">
        <f t="shared" si="25"/>
        <v>908.81999999999994</v>
      </c>
      <c r="AP126" s="5">
        <f t="shared" si="26"/>
        <v>207.36964285714288</v>
      </c>
      <c r="AQ126" s="5">
        <f t="shared" si="27"/>
        <v>4.32</v>
      </c>
      <c r="AR126" s="5">
        <f t="shared" si="28"/>
        <v>1.17</v>
      </c>
      <c r="AS126">
        <f t="shared" si="29"/>
        <v>148186.34392857144</v>
      </c>
      <c r="AT126" s="90" t="str">
        <f t="shared" si="30"/>
        <v/>
      </c>
    </row>
    <row r="127" spans="1:46" ht="21" x14ac:dyDescent="0.35">
      <c r="A127">
        <f t="shared" si="31"/>
        <v>42</v>
      </c>
      <c r="B127" s="9">
        <f t="shared" si="32"/>
        <v>9200</v>
      </c>
      <c r="C127">
        <f t="shared" si="33"/>
        <v>567.86</v>
      </c>
      <c r="D127">
        <f t="shared" si="0"/>
        <v>34.56</v>
      </c>
      <c r="E127">
        <f t="shared" si="1"/>
        <v>876.56</v>
      </c>
      <c r="F127">
        <f t="shared" si="39"/>
        <v>0</v>
      </c>
      <c r="G127">
        <f t="shared" si="40"/>
        <v>308.69999999999993</v>
      </c>
      <c r="H127">
        <f t="shared" si="4"/>
        <v>5687.65</v>
      </c>
      <c r="I127">
        <f t="shared" si="5"/>
        <v>34.56</v>
      </c>
      <c r="J127">
        <f t="shared" si="41"/>
        <v>5653.0899999999992</v>
      </c>
      <c r="K127">
        <f t="shared" si="42"/>
        <v>0</v>
      </c>
      <c r="L127">
        <f t="shared" si="8"/>
        <v>876.54</v>
      </c>
      <c r="M127">
        <f t="shared" si="9"/>
        <v>987.65</v>
      </c>
      <c r="O127" s="9">
        <f t="shared" si="43"/>
        <v>9200</v>
      </c>
      <c r="P127" s="26">
        <f t="shared" si="10"/>
        <v>5.12</v>
      </c>
      <c r="Q127" s="5">
        <f t="shared" si="11"/>
        <v>4.8</v>
      </c>
      <c r="R127" s="5">
        <f t="shared" si="12"/>
        <v>1.2000000000000002</v>
      </c>
      <c r="S127" s="5">
        <f t="shared" si="13"/>
        <v>0.4</v>
      </c>
      <c r="U127" s="9">
        <f t="shared" si="44"/>
        <v>9200</v>
      </c>
      <c r="V127" s="5">
        <f t="shared" si="14"/>
        <v>854</v>
      </c>
      <c r="W127" s="5">
        <f t="shared" si="15"/>
        <v>126</v>
      </c>
      <c r="X127" s="5">
        <f t="shared" si="16"/>
        <v>142</v>
      </c>
      <c r="Y127" s="5">
        <f t="shared" si="17"/>
        <v>4</v>
      </c>
      <c r="Z127" s="5">
        <f t="shared" si="18"/>
        <v>4</v>
      </c>
      <c r="AB127" s="5">
        <f t="shared" si="19"/>
        <v>1122</v>
      </c>
      <c r="AC127" s="5">
        <f t="shared" si="20"/>
        <v>8</v>
      </c>
      <c r="AD127" s="5">
        <f t="shared" si="21"/>
        <v>47460</v>
      </c>
      <c r="AE127" s="91" t="str">
        <f t="shared" si="22"/>
        <v/>
      </c>
      <c r="AF127" s="89" t="str">
        <f t="shared" si="23"/>
        <v/>
      </c>
      <c r="AM127" s="9">
        <f t="shared" si="45"/>
        <v>9200</v>
      </c>
      <c r="AN127" s="5">
        <f t="shared" si="24"/>
        <v>800</v>
      </c>
      <c r="AO127" s="5">
        <f t="shared" si="25"/>
        <v>807.83999999999992</v>
      </c>
      <c r="AP127" s="5">
        <f t="shared" si="26"/>
        <v>184.32857142857142</v>
      </c>
      <c r="AQ127" s="5">
        <f t="shared" si="27"/>
        <v>3.84</v>
      </c>
      <c r="AR127" s="5">
        <f t="shared" si="28"/>
        <v>1.04</v>
      </c>
      <c r="AS127">
        <f t="shared" si="29"/>
        <v>149183.39250000002</v>
      </c>
      <c r="AT127" s="90" t="str">
        <f t="shared" si="30"/>
        <v/>
      </c>
    </row>
    <row r="128" spans="1:46" ht="21" x14ac:dyDescent="0.35">
      <c r="A128">
        <f t="shared" si="31"/>
        <v>43</v>
      </c>
      <c r="B128" s="9">
        <f t="shared" si="32"/>
        <v>9300</v>
      </c>
      <c r="C128">
        <f t="shared" si="33"/>
        <v>567.86</v>
      </c>
      <c r="D128">
        <f t="shared" si="0"/>
        <v>34.56</v>
      </c>
      <c r="E128">
        <f t="shared" si="1"/>
        <v>876.56</v>
      </c>
      <c r="F128">
        <f t="shared" si="39"/>
        <v>0</v>
      </c>
      <c r="G128">
        <f t="shared" si="40"/>
        <v>308.69999999999993</v>
      </c>
      <c r="H128">
        <f t="shared" si="4"/>
        <v>5687.65</v>
      </c>
      <c r="I128">
        <f t="shared" si="5"/>
        <v>34.56</v>
      </c>
      <c r="J128">
        <f t="shared" si="41"/>
        <v>5653.0899999999992</v>
      </c>
      <c r="K128">
        <f t="shared" si="42"/>
        <v>0</v>
      </c>
      <c r="L128">
        <f t="shared" si="8"/>
        <v>876.54</v>
      </c>
      <c r="M128">
        <f t="shared" si="9"/>
        <v>987.65</v>
      </c>
      <c r="O128" s="9">
        <f t="shared" si="43"/>
        <v>9300</v>
      </c>
      <c r="P128" s="26">
        <f t="shared" si="10"/>
        <v>5.12</v>
      </c>
      <c r="Q128" s="5">
        <f t="shared" si="11"/>
        <v>4.8</v>
      </c>
      <c r="R128" s="5">
        <f t="shared" si="12"/>
        <v>1.2000000000000002</v>
      </c>
      <c r="S128" s="5">
        <f t="shared" si="13"/>
        <v>0.4</v>
      </c>
      <c r="U128" s="9">
        <f t="shared" si="44"/>
        <v>9300</v>
      </c>
      <c r="V128" s="5">
        <f t="shared" si="14"/>
        <v>854</v>
      </c>
      <c r="W128" s="5">
        <f t="shared" si="15"/>
        <v>126</v>
      </c>
      <c r="X128" s="5">
        <f t="shared" si="16"/>
        <v>142</v>
      </c>
      <c r="Y128" s="5">
        <f t="shared" si="17"/>
        <v>4</v>
      </c>
      <c r="Z128" s="5">
        <f t="shared" si="18"/>
        <v>4</v>
      </c>
      <c r="AB128" s="5">
        <f t="shared" si="19"/>
        <v>1122</v>
      </c>
      <c r="AC128" s="5">
        <f t="shared" si="20"/>
        <v>8</v>
      </c>
      <c r="AD128" s="5">
        <f t="shared" si="21"/>
        <v>48590</v>
      </c>
      <c r="AE128" s="91" t="str">
        <f t="shared" si="22"/>
        <v/>
      </c>
      <c r="AF128" s="89" t="str">
        <f t="shared" si="23"/>
        <v/>
      </c>
      <c r="AM128" s="9">
        <f t="shared" si="45"/>
        <v>9300</v>
      </c>
      <c r="AN128" s="5">
        <f t="shared" si="24"/>
        <v>700</v>
      </c>
      <c r="AO128" s="5">
        <f t="shared" si="25"/>
        <v>706.86</v>
      </c>
      <c r="AP128" s="5">
        <f t="shared" si="26"/>
        <v>161.28750000000002</v>
      </c>
      <c r="AQ128" s="5">
        <f t="shared" si="27"/>
        <v>3.3600000000000003</v>
      </c>
      <c r="AR128" s="5">
        <f t="shared" si="28"/>
        <v>0.91000000000000014</v>
      </c>
      <c r="AS128">
        <f t="shared" si="29"/>
        <v>150055.81000000003</v>
      </c>
      <c r="AT128" s="90" t="str">
        <f t="shared" si="30"/>
        <v/>
      </c>
    </row>
    <row r="129" spans="1:46" ht="21" x14ac:dyDescent="0.35">
      <c r="A129">
        <f t="shared" si="31"/>
        <v>44</v>
      </c>
      <c r="B129" s="9">
        <f t="shared" si="32"/>
        <v>9400</v>
      </c>
      <c r="C129">
        <f t="shared" si="33"/>
        <v>567.86</v>
      </c>
      <c r="D129">
        <f t="shared" si="0"/>
        <v>34.56</v>
      </c>
      <c r="E129">
        <f t="shared" si="1"/>
        <v>876.56</v>
      </c>
      <c r="F129">
        <f t="shared" si="39"/>
        <v>0</v>
      </c>
      <c r="G129">
        <f t="shared" si="40"/>
        <v>308.69999999999993</v>
      </c>
      <c r="H129">
        <f t="shared" si="4"/>
        <v>5687.65</v>
      </c>
      <c r="I129">
        <f t="shared" si="5"/>
        <v>34.56</v>
      </c>
      <c r="J129">
        <f t="shared" si="41"/>
        <v>5653.0899999999992</v>
      </c>
      <c r="K129">
        <f t="shared" si="42"/>
        <v>0</v>
      </c>
      <c r="L129">
        <f t="shared" si="8"/>
        <v>876.54</v>
      </c>
      <c r="M129">
        <f t="shared" si="9"/>
        <v>987.65</v>
      </c>
      <c r="O129" s="9">
        <f t="shared" si="43"/>
        <v>9400</v>
      </c>
      <c r="P129" s="26">
        <f t="shared" si="10"/>
        <v>5.12</v>
      </c>
      <c r="Q129" s="5">
        <f t="shared" si="11"/>
        <v>4.8</v>
      </c>
      <c r="R129" s="5">
        <f t="shared" si="12"/>
        <v>1.2000000000000002</v>
      </c>
      <c r="S129" s="5">
        <f t="shared" si="13"/>
        <v>0.4</v>
      </c>
      <c r="U129" s="9">
        <f t="shared" si="44"/>
        <v>9400</v>
      </c>
      <c r="V129" s="5">
        <f t="shared" si="14"/>
        <v>854</v>
      </c>
      <c r="W129" s="5">
        <f t="shared" si="15"/>
        <v>126</v>
      </c>
      <c r="X129" s="5">
        <f t="shared" si="16"/>
        <v>142</v>
      </c>
      <c r="Y129" s="5">
        <f t="shared" si="17"/>
        <v>4</v>
      </c>
      <c r="Z129" s="5">
        <f t="shared" si="18"/>
        <v>4</v>
      </c>
      <c r="AB129" s="5">
        <f t="shared" si="19"/>
        <v>1122</v>
      </c>
      <c r="AC129" s="5">
        <f t="shared" si="20"/>
        <v>8</v>
      </c>
      <c r="AD129" s="5">
        <f t="shared" si="21"/>
        <v>49720</v>
      </c>
      <c r="AE129" s="91" t="str">
        <f t="shared" si="22"/>
        <v/>
      </c>
      <c r="AF129" s="89" t="str">
        <f t="shared" si="23"/>
        <v/>
      </c>
      <c r="AM129" s="9">
        <f t="shared" si="45"/>
        <v>9400</v>
      </c>
      <c r="AN129" s="5">
        <f t="shared" si="24"/>
        <v>600</v>
      </c>
      <c r="AO129" s="5">
        <f t="shared" si="25"/>
        <v>605.88</v>
      </c>
      <c r="AP129" s="5">
        <f t="shared" si="26"/>
        <v>138.24642857142857</v>
      </c>
      <c r="AQ129" s="5">
        <f t="shared" si="27"/>
        <v>2.88</v>
      </c>
      <c r="AR129" s="5">
        <f t="shared" si="28"/>
        <v>0.78</v>
      </c>
      <c r="AS129">
        <f t="shared" si="29"/>
        <v>150803.59642857144</v>
      </c>
      <c r="AT129" s="90" t="str">
        <f t="shared" si="30"/>
        <v/>
      </c>
    </row>
    <row r="130" spans="1:46" ht="21" x14ac:dyDescent="0.35">
      <c r="A130">
        <f t="shared" si="31"/>
        <v>45</v>
      </c>
      <c r="B130" s="9">
        <f t="shared" si="32"/>
        <v>9500</v>
      </c>
      <c r="C130">
        <f t="shared" si="33"/>
        <v>567.86</v>
      </c>
      <c r="D130">
        <f t="shared" si="0"/>
        <v>34.56</v>
      </c>
      <c r="E130">
        <f t="shared" si="1"/>
        <v>876.56</v>
      </c>
      <c r="F130">
        <f t="shared" si="39"/>
        <v>0</v>
      </c>
      <c r="G130">
        <f t="shared" si="40"/>
        <v>308.69999999999993</v>
      </c>
      <c r="H130">
        <f t="shared" si="4"/>
        <v>5687.65</v>
      </c>
      <c r="I130">
        <f t="shared" si="5"/>
        <v>34.56</v>
      </c>
      <c r="J130">
        <f t="shared" si="41"/>
        <v>5653.0899999999992</v>
      </c>
      <c r="K130">
        <f t="shared" si="42"/>
        <v>0</v>
      </c>
      <c r="L130">
        <f t="shared" si="8"/>
        <v>876.54</v>
      </c>
      <c r="M130">
        <f t="shared" si="9"/>
        <v>987.65</v>
      </c>
      <c r="O130" s="9">
        <f t="shared" si="43"/>
        <v>9500</v>
      </c>
      <c r="P130" s="26">
        <f t="shared" si="10"/>
        <v>5.12</v>
      </c>
      <c r="Q130" s="5">
        <f t="shared" si="11"/>
        <v>4.8</v>
      </c>
      <c r="R130" s="5">
        <f t="shared" si="12"/>
        <v>1.2000000000000002</v>
      </c>
      <c r="S130" s="5">
        <f t="shared" si="13"/>
        <v>0.4</v>
      </c>
      <c r="U130" s="9">
        <f t="shared" si="44"/>
        <v>9500</v>
      </c>
      <c r="V130" s="5">
        <f t="shared" si="14"/>
        <v>854</v>
      </c>
      <c r="W130" s="5">
        <f t="shared" si="15"/>
        <v>126</v>
      </c>
      <c r="X130" s="5">
        <f t="shared" si="16"/>
        <v>142</v>
      </c>
      <c r="Y130" s="5">
        <f t="shared" si="17"/>
        <v>4</v>
      </c>
      <c r="Z130" s="5">
        <f t="shared" si="18"/>
        <v>4</v>
      </c>
      <c r="AB130" s="5">
        <f t="shared" si="19"/>
        <v>1122</v>
      </c>
      <c r="AC130" s="5">
        <f t="shared" si="20"/>
        <v>8</v>
      </c>
      <c r="AD130" s="5">
        <f t="shared" si="21"/>
        <v>50850</v>
      </c>
      <c r="AE130" s="91" t="str">
        <f t="shared" si="22"/>
        <v/>
      </c>
      <c r="AF130" s="89" t="str">
        <f t="shared" si="23"/>
        <v/>
      </c>
      <c r="AM130" s="9">
        <f t="shared" si="45"/>
        <v>9500</v>
      </c>
      <c r="AN130" s="5">
        <f t="shared" si="24"/>
        <v>500</v>
      </c>
      <c r="AO130" s="5">
        <f t="shared" si="25"/>
        <v>504.90000000000003</v>
      </c>
      <c r="AP130" s="5">
        <f t="shared" si="26"/>
        <v>115.20535714285714</v>
      </c>
      <c r="AQ130" s="5">
        <f t="shared" si="27"/>
        <v>2.4000000000000004</v>
      </c>
      <c r="AR130" s="5">
        <f t="shared" si="28"/>
        <v>0.65</v>
      </c>
      <c r="AS130">
        <f t="shared" si="29"/>
        <v>151426.7517857143</v>
      </c>
      <c r="AT130" s="90" t="str">
        <f t="shared" si="30"/>
        <v/>
      </c>
    </row>
    <row r="131" spans="1:46" ht="21" x14ac:dyDescent="0.35">
      <c r="A131">
        <f t="shared" si="31"/>
        <v>46</v>
      </c>
      <c r="B131" s="9">
        <f t="shared" si="32"/>
        <v>9600</v>
      </c>
      <c r="C131">
        <f t="shared" si="33"/>
        <v>567.86</v>
      </c>
      <c r="D131">
        <f t="shared" si="0"/>
        <v>34.56</v>
      </c>
      <c r="E131">
        <f t="shared" si="1"/>
        <v>876.56</v>
      </c>
      <c r="F131">
        <f t="shared" si="39"/>
        <v>0</v>
      </c>
      <c r="G131">
        <f t="shared" si="40"/>
        <v>308.69999999999993</v>
      </c>
      <c r="H131">
        <f t="shared" si="4"/>
        <v>5687.65</v>
      </c>
      <c r="I131">
        <f t="shared" si="5"/>
        <v>34.56</v>
      </c>
      <c r="J131">
        <f t="shared" si="41"/>
        <v>5653.0899999999992</v>
      </c>
      <c r="K131">
        <f t="shared" si="42"/>
        <v>0</v>
      </c>
      <c r="L131">
        <f t="shared" si="8"/>
        <v>876.54</v>
      </c>
      <c r="M131">
        <f t="shared" si="9"/>
        <v>987.65</v>
      </c>
      <c r="O131" s="9">
        <f t="shared" si="43"/>
        <v>9600</v>
      </c>
      <c r="P131" s="26">
        <f t="shared" si="10"/>
        <v>5.12</v>
      </c>
      <c r="Q131" s="5">
        <f t="shared" si="11"/>
        <v>4.8</v>
      </c>
      <c r="R131" s="5">
        <f t="shared" si="12"/>
        <v>1.2000000000000002</v>
      </c>
      <c r="S131" s="5">
        <f t="shared" si="13"/>
        <v>0.4</v>
      </c>
      <c r="U131" s="9">
        <f t="shared" si="44"/>
        <v>9600</v>
      </c>
      <c r="V131" s="5">
        <f t="shared" si="14"/>
        <v>854</v>
      </c>
      <c r="W131" s="5">
        <f t="shared" si="15"/>
        <v>126</v>
      </c>
      <c r="X131" s="5">
        <f t="shared" si="16"/>
        <v>142</v>
      </c>
      <c r="Y131" s="5">
        <f t="shared" si="17"/>
        <v>4</v>
      </c>
      <c r="Z131" s="5">
        <f t="shared" si="18"/>
        <v>4</v>
      </c>
      <c r="AB131" s="5">
        <f t="shared" si="19"/>
        <v>1122</v>
      </c>
      <c r="AC131" s="5">
        <f t="shared" si="20"/>
        <v>8</v>
      </c>
      <c r="AD131" s="5">
        <f t="shared" si="21"/>
        <v>51980</v>
      </c>
      <c r="AE131" s="91" t="str">
        <f t="shared" si="22"/>
        <v/>
      </c>
      <c r="AF131" s="89" t="str">
        <f t="shared" si="23"/>
        <v/>
      </c>
      <c r="AM131" s="9">
        <f t="shared" si="45"/>
        <v>9600</v>
      </c>
      <c r="AN131" s="5">
        <f t="shared" si="24"/>
        <v>400</v>
      </c>
      <c r="AO131" s="5">
        <f t="shared" si="25"/>
        <v>403.91999999999996</v>
      </c>
      <c r="AP131" s="5">
        <f t="shared" si="26"/>
        <v>92.164285714285711</v>
      </c>
      <c r="AQ131" s="5">
        <f t="shared" si="27"/>
        <v>1.92</v>
      </c>
      <c r="AR131" s="5">
        <f t="shared" si="28"/>
        <v>0.52</v>
      </c>
      <c r="AS131">
        <f t="shared" si="29"/>
        <v>151925.27607142858</v>
      </c>
      <c r="AT131" s="90" t="str">
        <f t="shared" si="30"/>
        <v/>
      </c>
    </row>
    <row r="132" spans="1:46" ht="21" x14ac:dyDescent="0.35">
      <c r="A132">
        <f t="shared" si="31"/>
        <v>47</v>
      </c>
      <c r="B132" s="9">
        <f t="shared" si="32"/>
        <v>9700</v>
      </c>
      <c r="C132">
        <f t="shared" si="33"/>
        <v>567.86</v>
      </c>
      <c r="D132">
        <f t="shared" si="0"/>
        <v>34.56</v>
      </c>
      <c r="E132">
        <f t="shared" si="1"/>
        <v>876.56</v>
      </c>
      <c r="F132">
        <f t="shared" si="39"/>
        <v>0</v>
      </c>
      <c r="G132">
        <f t="shared" si="40"/>
        <v>308.69999999999993</v>
      </c>
      <c r="H132">
        <f t="shared" si="4"/>
        <v>5687.65</v>
      </c>
      <c r="I132">
        <f t="shared" si="5"/>
        <v>34.56</v>
      </c>
      <c r="J132">
        <f t="shared" si="41"/>
        <v>5653.0899999999992</v>
      </c>
      <c r="K132">
        <f t="shared" si="42"/>
        <v>0</v>
      </c>
      <c r="L132">
        <f t="shared" si="8"/>
        <v>876.54</v>
      </c>
      <c r="M132">
        <f t="shared" si="9"/>
        <v>987.65</v>
      </c>
      <c r="O132" s="9">
        <f t="shared" si="43"/>
        <v>9700</v>
      </c>
      <c r="P132" s="26">
        <f t="shared" si="10"/>
        <v>5.12</v>
      </c>
      <c r="Q132" s="5">
        <f t="shared" si="11"/>
        <v>4.8</v>
      </c>
      <c r="R132" s="5">
        <f t="shared" si="12"/>
        <v>1.2000000000000002</v>
      </c>
      <c r="S132" s="5">
        <f t="shared" si="13"/>
        <v>0.4</v>
      </c>
      <c r="U132" s="9">
        <f t="shared" si="44"/>
        <v>9700</v>
      </c>
      <c r="V132" s="5">
        <f t="shared" si="14"/>
        <v>854</v>
      </c>
      <c r="W132" s="5">
        <f t="shared" si="15"/>
        <v>126</v>
      </c>
      <c r="X132" s="5">
        <f t="shared" si="16"/>
        <v>142</v>
      </c>
      <c r="Y132" s="5">
        <f t="shared" si="17"/>
        <v>4</v>
      </c>
      <c r="Z132" s="5">
        <f t="shared" si="18"/>
        <v>4</v>
      </c>
      <c r="AB132" s="5">
        <f t="shared" si="19"/>
        <v>1122</v>
      </c>
      <c r="AC132" s="5">
        <f t="shared" si="20"/>
        <v>8</v>
      </c>
      <c r="AD132" s="5">
        <f t="shared" si="21"/>
        <v>53110</v>
      </c>
      <c r="AE132" s="91" t="str">
        <f t="shared" si="22"/>
        <v/>
      </c>
      <c r="AF132" s="89" t="str">
        <f t="shared" si="23"/>
        <v/>
      </c>
      <c r="AM132" s="9">
        <f t="shared" si="45"/>
        <v>9700</v>
      </c>
      <c r="AN132" s="5">
        <f t="shared" si="24"/>
        <v>300</v>
      </c>
      <c r="AO132" s="5">
        <f t="shared" si="25"/>
        <v>302.94</v>
      </c>
      <c r="AP132" s="5">
        <f t="shared" si="26"/>
        <v>69.123214285714283</v>
      </c>
      <c r="AQ132" s="5">
        <f t="shared" si="27"/>
        <v>1.44</v>
      </c>
      <c r="AR132" s="5">
        <f t="shared" si="28"/>
        <v>0.39</v>
      </c>
      <c r="AS132">
        <f t="shared" si="29"/>
        <v>152299.16928571431</v>
      </c>
      <c r="AT132" s="90" t="str">
        <f t="shared" si="30"/>
        <v/>
      </c>
    </row>
    <row r="133" spans="1:46" ht="21" x14ac:dyDescent="0.35">
      <c r="A133">
        <f t="shared" si="31"/>
        <v>48</v>
      </c>
      <c r="B133" s="9">
        <f t="shared" si="32"/>
        <v>9800</v>
      </c>
      <c r="C133">
        <f t="shared" si="33"/>
        <v>567.86</v>
      </c>
      <c r="D133">
        <f t="shared" si="0"/>
        <v>34.56</v>
      </c>
      <c r="E133">
        <f t="shared" si="1"/>
        <v>876.56</v>
      </c>
      <c r="F133">
        <f t="shared" si="39"/>
        <v>0</v>
      </c>
      <c r="G133">
        <f t="shared" si="40"/>
        <v>308.69999999999993</v>
      </c>
      <c r="H133">
        <f t="shared" si="4"/>
        <v>5687.65</v>
      </c>
      <c r="I133">
        <f t="shared" si="5"/>
        <v>34.56</v>
      </c>
      <c r="J133">
        <f t="shared" si="41"/>
        <v>5653.0899999999992</v>
      </c>
      <c r="K133">
        <f t="shared" si="42"/>
        <v>0</v>
      </c>
      <c r="L133">
        <f t="shared" si="8"/>
        <v>876.54</v>
      </c>
      <c r="M133">
        <f t="shared" si="9"/>
        <v>987.65</v>
      </c>
      <c r="O133" s="9">
        <f t="shared" si="43"/>
        <v>9800</v>
      </c>
      <c r="P133" s="26">
        <f t="shared" si="10"/>
        <v>5.12</v>
      </c>
      <c r="Q133" s="5">
        <f t="shared" si="11"/>
        <v>4.8</v>
      </c>
      <c r="R133" s="5">
        <f t="shared" si="12"/>
        <v>1.2000000000000002</v>
      </c>
      <c r="S133" s="5">
        <f t="shared" si="13"/>
        <v>0.4</v>
      </c>
      <c r="U133" s="9">
        <f t="shared" si="44"/>
        <v>9800</v>
      </c>
      <c r="V133" s="5">
        <f t="shared" si="14"/>
        <v>854</v>
      </c>
      <c r="W133" s="5">
        <f t="shared" si="15"/>
        <v>126</v>
      </c>
      <c r="X133" s="5">
        <f t="shared" si="16"/>
        <v>142</v>
      </c>
      <c r="Y133" s="5">
        <f t="shared" si="17"/>
        <v>4</v>
      </c>
      <c r="Z133" s="5">
        <f t="shared" si="18"/>
        <v>4</v>
      </c>
      <c r="AB133" s="5">
        <f t="shared" si="19"/>
        <v>1122</v>
      </c>
      <c r="AC133" s="5">
        <f t="shared" si="20"/>
        <v>8</v>
      </c>
      <c r="AD133" s="5">
        <f t="shared" si="21"/>
        <v>54240</v>
      </c>
      <c r="AE133" s="91" t="str">
        <f t="shared" si="22"/>
        <v/>
      </c>
      <c r="AF133" s="89" t="str">
        <f t="shared" si="23"/>
        <v/>
      </c>
      <c r="AM133" s="9">
        <f t="shared" si="45"/>
        <v>9800</v>
      </c>
      <c r="AN133" s="5">
        <f t="shared" si="24"/>
        <v>200</v>
      </c>
      <c r="AO133" s="5">
        <f t="shared" si="25"/>
        <v>201.95999999999998</v>
      </c>
      <c r="AP133" s="5">
        <f t="shared" si="26"/>
        <v>46.082142857142856</v>
      </c>
      <c r="AQ133" s="5">
        <f t="shared" si="27"/>
        <v>0.96</v>
      </c>
      <c r="AR133" s="5">
        <f t="shared" si="28"/>
        <v>0.26</v>
      </c>
      <c r="AS133">
        <f t="shared" si="29"/>
        <v>152548.43142857144</v>
      </c>
      <c r="AT133" s="90" t="str">
        <f t="shared" si="30"/>
        <v/>
      </c>
    </row>
    <row r="134" spans="1:46" ht="21" x14ac:dyDescent="0.35">
      <c r="A134">
        <f t="shared" si="31"/>
        <v>49</v>
      </c>
      <c r="B134" s="9">
        <f t="shared" si="32"/>
        <v>9900</v>
      </c>
      <c r="C134">
        <f t="shared" si="33"/>
        <v>567.86</v>
      </c>
      <c r="D134">
        <f t="shared" si="0"/>
        <v>34.56</v>
      </c>
      <c r="E134">
        <f t="shared" si="1"/>
        <v>876.56</v>
      </c>
      <c r="F134">
        <f t="shared" si="39"/>
        <v>0</v>
      </c>
      <c r="G134">
        <f t="shared" si="40"/>
        <v>308.69999999999993</v>
      </c>
      <c r="H134">
        <f t="shared" si="4"/>
        <v>5687.65</v>
      </c>
      <c r="I134">
        <f t="shared" si="5"/>
        <v>34.56</v>
      </c>
      <c r="J134">
        <f t="shared" si="41"/>
        <v>5653.0899999999992</v>
      </c>
      <c r="K134">
        <f t="shared" si="42"/>
        <v>0</v>
      </c>
      <c r="L134">
        <f t="shared" si="8"/>
        <v>876.54</v>
      </c>
      <c r="M134">
        <f t="shared" si="9"/>
        <v>987.65</v>
      </c>
      <c r="O134" s="9">
        <f t="shared" si="43"/>
        <v>9900</v>
      </c>
      <c r="P134" s="26">
        <f t="shared" si="10"/>
        <v>5.12</v>
      </c>
      <c r="Q134" s="5">
        <f t="shared" si="11"/>
        <v>4.8</v>
      </c>
      <c r="R134" s="5">
        <f t="shared" si="12"/>
        <v>1.2000000000000002</v>
      </c>
      <c r="S134" s="5">
        <f t="shared" si="13"/>
        <v>0.4</v>
      </c>
      <c r="U134" s="9">
        <f t="shared" si="44"/>
        <v>9900</v>
      </c>
      <c r="V134" s="5">
        <f t="shared" si="14"/>
        <v>854</v>
      </c>
      <c r="W134" s="5">
        <f t="shared" si="15"/>
        <v>126</v>
      </c>
      <c r="X134" s="5">
        <f t="shared" si="16"/>
        <v>142</v>
      </c>
      <c r="Y134" s="5">
        <f t="shared" si="17"/>
        <v>4</v>
      </c>
      <c r="Z134" s="5">
        <f t="shared" si="18"/>
        <v>4</v>
      </c>
      <c r="AB134" s="5">
        <f t="shared" si="19"/>
        <v>1122</v>
      </c>
      <c r="AC134" s="5">
        <f t="shared" si="20"/>
        <v>8</v>
      </c>
      <c r="AD134" s="5">
        <f t="shared" si="21"/>
        <v>55370</v>
      </c>
      <c r="AE134" s="91" t="str">
        <f t="shared" si="22"/>
        <v/>
      </c>
      <c r="AF134" s="89" t="str">
        <f t="shared" si="23"/>
        <v/>
      </c>
      <c r="AM134" s="9">
        <f t="shared" si="45"/>
        <v>9900</v>
      </c>
      <c r="AN134" s="5">
        <f t="shared" si="24"/>
        <v>100</v>
      </c>
      <c r="AO134" s="5">
        <f t="shared" si="25"/>
        <v>100.97999999999999</v>
      </c>
      <c r="AP134" s="5">
        <f t="shared" si="26"/>
        <v>23.041071428571428</v>
      </c>
      <c r="AQ134" s="5">
        <f t="shared" si="27"/>
        <v>0.48</v>
      </c>
      <c r="AR134" s="5">
        <f t="shared" si="28"/>
        <v>0.13</v>
      </c>
      <c r="AS134">
        <f t="shared" si="29"/>
        <v>152673.0625</v>
      </c>
      <c r="AT134" s="90" t="str">
        <f t="shared" si="30"/>
        <v/>
      </c>
    </row>
    <row r="135" spans="1:46" ht="21" x14ac:dyDescent="0.35">
      <c r="A135">
        <f t="shared" si="31"/>
        <v>50</v>
      </c>
      <c r="B135" s="9">
        <f t="shared" si="32"/>
        <v>10000</v>
      </c>
      <c r="C135">
        <f t="shared" si="33"/>
        <v>567.86</v>
      </c>
      <c r="D135">
        <f t="shared" si="0"/>
        <v>34.56</v>
      </c>
      <c r="E135">
        <f t="shared" si="1"/>
        <v>876.56</v>
      </c>
      <c r="F135">
        <f t="shared" si="39"/>
        <v>0</v>
      </c>
      <c r="G135">
        <f t="shared" si="40"/>
        <v>308.69999999999993</v>
      </c>
      <c r="H135">
        <f t="shared" si="4"/>
        <v>5687.65</v>
      </c>
      <c r="I135">
        <f t="shared" si="5"/>
        <v>34.56</v>
      </c>
      <c r="J135">
        <f t="shared" si="41"/>
        <v>5653.0899999999992</v>
      </c>
      <c r="K135">
        <f t="shared" si="42"/>
        <v>0</v>
      </c>
      <c r="L135">
        <f t="shared" si="8"/>
        <v>876.54</v>
      </c>
      <c r="M135">
        <f t="shared" si="9"/>
        <v>987.65</v>
      </c>
      <c r="O135" s="9">
        <f t="shared" si="43"/>
        <v>10000</v>
      </c>
      <c r="P135" s="26">
        <f t="shared" si="10"/>
        <v>5.12</v>
      </c>
      <c r="Q135" s="5">
        <f t="shared" si="11"/>
        <v>4.8</v>
      </c>
      <c r="R135" s="5">
        <f t="shared" si="12"/>
        <v>1.2000000000000002</v>
      </c>
      <c r="S135" s="5">
        <f t="shared" si="13"/>
        <v>0.4</v>
      </c>
      <c r="U135" s="9">
        <f t="shared" si="44"/>
        <v>10000</v>
      </c>
      <c r="V135" s="5">
        <f t="shared" si="14"/>
        <v>854</v>
      </c>
      <c r="W135" s="5">
        <f t="shared" si="15"/>
        <v>126</v>
      </c>
      <c r="X135" s="5">
        <f t="shared" si="16"/>
        <v>142</v>
      </c>
      <c r="Y135" s="5">
        <f t="shared" si="17"/>
        <v>4</v>
      </c>
      <c r="Z135" s="5">
        <f t="shared" si="18"/>
        <v>4</v>
      </c>
      <c r="AB135" s="5">
        <f t="shared" si="19"/>
        <v>1122</v>
      </c>
      <c r="AC135" s="5">
        <f t="shared" si="20"/>
        <v>8</v>
      </c>
      <c r="AD135" s="5">
        <f t="shared" si="21"/>
        <v>56500</v>
      </c>
      <c r="AE135" s="91" t="str">
        <f t="shared" si="22"/>
        <v/>
      </c>
      <c r="AF135" s="89">
        <f t="shared" si="23"/>
        <v>10000</v>
      </c>
      <c r="AM135" s="9">
        <f t="shared" si="45"/>
        <v>10000</v>
      </c>
      <c r="AN135" s="5">
        <f t="shared" si="24"/>
        <v>0</v>
      </c>
      <c r="AO135" s="5">
        <f t="shared" si="25"/>
        <v>0</v>
      </c>
      <c r="AP135" s="5">
        <f t="shared" si="26"/>
        <v>0</v>
      </c>
      <c r="AQ135" s="5">
        <f t="shared" si="27"/>
        <v>0</v>
      </c>
      <c r="AR135" s="5">
        <f t="shared" si="28"/>
        <v>0</v>
      </c>
      <c r="AS135">
        <f t="shared" si="29"/>
        <v>152673.0625</v>
      </c>
      <c r="AT135" s="90" t="str">
        <f t="shared" si="30"/>
        <v/>
      </c>
    </row>
    <row r="136" spans="1:46" ht="21" x14ac:dyDescent="0.35">
      <c r="A136">
        <f t="shared" si="31"/>
        <v>51</v>
      </c>
      <c r="B136" s="9">
        <f t="shared" si="32"/>
        <v>10100</v>
      </c>
      <c r="C136">
        <f t="shared" si="33"/>
        <v>567.86</v>
      </c>
      <c r="D136">
        <f t="shared" si="0"/>
        <v>34.56</v>
      </c>
      <c r="E136">
        <f t="shared" si="1"/>
        <v>876.56</v>
      </c>
      <c r="F136">
        <f t="shared" si="39"/>
        <v>0</v>
      </c>
      <c r="G136">
        <f t="shared" si="40"/>
        <v>308.69999999999993</v>
      </c>
      <c r="H136">
        <f t="shared" si="4"/>
        <v>5687.65</v>
      </c>
      <c r="I136">
        <f t="shared" si="5"/>
        <v>34.56</v>
      </c>
      <c r="J136">
        <f t="shared" si="41"/>
        <v>5653.0899999999992</v>
      </c>
      <c r="K136">
        <f t="shared" si="42"/>
        <v>0</v>
      </c>
      <c r="L136">
        <f t="shared" si="8"/>
        <v>876.54</v>
      </c>
      <c r="M136">
        <f t="shared" si="9"/>
        <v>987.65</v>
      </c>
      <c r="O136" s="9">
        <f t="shared" si="43"/>
        <v>10100</v>
      </c>
      <c r="P136" s="26">
        <f t="shared" si="10"/>
        <v>5.12</v>
      </c>
      <c r="Q136" s="5">
        <f t="shared" si="11"/>
        <v>4.8</v>
      </c>
      <c r="R136" s="5">
        <f t="shared" si="12"/>
        <v>1.2000000000000002</v>
      </c>
      <c r="S136" s="5">
        <f t="shared" si="13"/>
        <v>0.4</v>
      </c>
      <c r="U136" s="9">
        <f t="shared" si="44"/>
        <v>10100</v>
      </c>
      <c r="V136" s="5">
        <f t="shared" si="14"/>
        <v>854</v>
      </c>
      <c r="W136" s="5">
        <f t="shared" si="15"/>
        <v>126</v>
      </c>
      <c r="X136" s="5">
        <f t="shared" si="16"/>
        <v>142</v>
      </c>
      <c r="Y136" s="5">
        <f t="shared" si="17"/>
        <v>4</v>
      </c>
      <c r="Z136" s="5">
        <f t="shared" si="18"/>
        <v>4</v>
      </c>
      <c r="AB136" s="5">
        <f t="shared" si="19"/>
        <v>1122</v>
      </c>
      <c r="AC136" s="5">
        <f t="shared" si="20"/>
        <v>8</v>
      </c>
      <c r="AD136" s="5">
        <f t="shared" si="21"/>
        <v>57630</v>
      </c>
      <c r="AE136" s="91" t="str">
        <f t="shared" si="22"/>
        <v/>
      </c>
      <c r="AF136" s="89" t="str">
        <f t="shared" si="23"/>
        <v/>
      </c>
      <c r="AM136" s="9">
        <f t="shared" si="45"/>
        <v>10100</v>
      </c>
      <c r="AN136" s="5">
        <f t="shared" si="24"/>
        <v>100</v>
      </c>
      <c r="AO136" s="5">
        <f t="shared" si="25"/>
        <v>100.97999999999999</v>
      </c>
      <c r="AP136" s="5">
        <f t="shared" si="26"/>
        <v>23.041071428571428</v>
      </c>
      <c r="AQ136" s="5">
        <f t="shared" si="27"/>
        <v>0.48</v>
      </c>
      <c r="AR136" s="5">
        <f t="shared" si="28"/>
        <v>0.13</v>
      </c>
      <c r="AS136">
        <f t="shared" si="29"/>
        <v>152797.69357142856</v>
      </c>
      <c r="AT136" s="90" t="str">
        <f t="shared" si="30"/>
        <v/>
      </c>
    </row>
    <row r="137" spans="1:46" ht="21" x14ac:dyDescent="0.35">
      <c r="A137">
        <f t="shared" si="31"/>
        <v>52</v>
      </c>
      <c r="B137" s="9">
        <f t="shared" si="32"/>
        <v>10200</v>
      </c>
      <c r="C137">
        <f t="shared" si="33"/>
        <v>567.86</v>
      </c>
      <c r="D137">
        <f t="shared" si="0"/>
        <v>34.56</v>
      </c>
      <c r="E137">
        <f t="shared" si="1"/>
        <v>876.56</v>
      </c>
      <c r="F137">
        <f t="shared" si="39"/>
        <v>0</v>
      </c>
      <c r="G137">
        <f t="shared" si="40"/>
        <v>308.69999999999993</v>
      </c>
      <c r="H137">
        <f t="shared" si="4"/>
        <v>5687.65</v>
      </c>
      <c r="I137">
        <f t="shared" si="5"/>
        <v>34.56</v>
      </c>
      <c r="J137">
        <f t="shared" si="41"/>
        <v>5653.0899999999992</v>
      </c>
      <c r="K137">
        <f t="shared" si="42"/>
        <v>0</v>
      </c>
      <c r="L137">
        <f t="shared" si="8"/>
        <v>876.54</v>
      </c>
      <c r="M137">
        <f t="shared" si="9"/>
        <v>987.65</v>
      </c>
      <c r="O137" s="9">
        <f t="shared" si="43"/>
        <v>10200</v>
      </c>
      <c r="P137" s="26">
        <f t="shared" si="10"/>
        <v>5.12</v>
      </c>
      <c r="Q137" s="5">
        <f t="shared" si="11"/>
        <v>4.8</v>
      </c>
      <c r="R137" s="5">
        <f t="shared" si="12"/>
        <v>1.2000000000000002</v>
      </c>
      <c r="S137" s="5">
        <f t="shared" si="13"/>
        <v>0.4</v>
      </c>
      <c r="U137" s="9">
        <f t="shared" si="44"/>
        <v>10200</v>
      </c>
      <c r="V137" s="5">
        <f t="shared" si="14"/>
        <v>854</v>
      </c>
      <c r="W137" s="5">
        <f t="shared" si="15"/>
        <v>126</v>
      </c>
      <c r="X137" s="5">
        <f t="shared" si="16"/>
        <v>142</v>
      </c>
      <c r="Y137" s="5">
        <f t="shared" si="17"/>
        <v>4</v>
      </c>
      <c r="Z137" s="5">
        <f t="shared" si="18"/>
        <v>4</v>
      </c>
      <c r="AB137" s="5">
        <f t="shared" si="19"/>
        <v>1122</v>
      </c>
      <c r="AC137" s="5">
        <f t="shared" si="20"/>
        <v>8</v>
      </c>
      <c r="AD137" s="5">
        <f t="shared" si="21"/>
        <v>58760</v>
      </c>
      <c r="AE137" s="91" t="str">
        <f t="shared" si="22"/>
        <v/>
      </c>
      <c r="AF137" s="89" t="str">
        <f t="shared" si="23"/>
        <v/>
      </c>
      <c r="AM137" s="9">
        <f t="shared" si="45"/>
        <v>10200</v>
      </c>
      <c r="AN137" s="5">
        <f t="shared" si="24"/>
        <v>200</v>
      </c>
      <c r="AO137" s="5">
        <f t="shared" si="25"/>
        <v>201.95999999999998</v>
      </c>
      <c r="AP137" s="5">
        <f t="shared" si="26"/>
        <v>46.082142857142856</v>
      </c>
      <c r="AQ137" s="5">
        <f t="shared" si="27"/>
        <v>0.96</v>
      </c>
      <c r="AR137" s="5">
        <f t="shared" si="28"/>
        <v>0.26</v>
      </c>
      <c r="AS137">
        <f t="shared" si="29"/>
        <v>153046.95571428569</v>
      </c>
      <c r="AT137" s="90" t="str">
        <f t="shared" si="30"/>
        <v/>
      </c>
    </row>
    <row r="138" spans="1:46" ht="21" x14ac:dyDescent="0.35">
      <c r="A138">
        <f t="shared" si="31"/>
        <v>53</v>
      </c>
      <c r="B138" s="9">
        <f t="shared" si="32"/>
        <v>10300</v>
      </c>
      <c r="C138">
        <f t="shared" si="33"/>
        <v>567.86</v>
      </c>
      <c r="D138">
        <f t="shared" si="0"/>
        <v>34.56</v>
      </c>
      <c r="E138">
        <f t="shared" si="1"/>
        <v>876.56</v>
      </c>
      <c r="F138">
        <f t="shared" si="39"/>
        <v>0</v>
      </c>
      <c r="G138">
        <f t="shared" si="40"/>
        <v>308.69999999999993</v>
      </c>
      <c r="H138">
        <f t="shared" si="4"/>
        <v>5687.65</v>
      </c>
      <c r="I138">
        <f t="shared" si="5"/>
        <v>34.56</v>
      </c>
      <c r="J138">
        <f t="shared" si="41"/>
        <v>5653.0899999999992</v>
      </c>
      <c r="K138">
        <f t="shared" si="42"/>
        <v>0</v>
      </c>
      <c r="L138">
        <f t="shared" si="8"/>
        <v>876.54</v>
      </c>
      <c r="M138">
        <f t="shared" si="9"/>
        <v>987.65</v>
      </c>
      <c r="O138" s="9">
        <f t="shared" si="43"/>
        <v>10300</v>
      </c>
      <c r="P138" s="26">
        <f t="shared" si="10"/>
        <v>5.12</v>
      </c>
      <c r="Q138" s="5">
        <f t="shared" si="11"/>
        <v>4.8</v>
      </c>
      <c r="R138" s="5">
        <f t="shared" si="12"/>
        <v>1.2000000000000002</v>
      </c>
      <c r="S138" s="5">
        <f t="shared" si="13"/>
        <v>0.4</v>
      </c>
      <c r="U138" s="9">
        <f t="shared" si="44"/>
        <v>10300</v>
      </c>
      <c r="V138" s="5">
        <f t="shared" si="14"/>
        <v>854</v>
      </c>
      <c r="W138" s="5">
        <f t="shared" si="15"/>
        <v>126</v>
      </c>
      <c r="X138" s="5">
        <f t="shared" si="16"/>
        <v>142</v>
      </c>
      <c r="Y138" s="5">
        <f t="shared" si="17"/>
        <v>4</v>
      </c>
      <c r="Z138" s="5">
        <f t="shared" si="18"/>
        <v>4</v>
      </c>
      <c r="AB138" s="5">
        <f t="shared" si="19"/>
        <v>1122</v>
      </c>
      <c r="AC138" s="5">
        <f t="shared" si="20"/>
        <v>8</v>
      </c>
      <c r="AD138" s="5">
        <f t="shared" si="21"/>
        <v>59890</v>
      </c>
      <c r="AE138" s="91" t="str">
        <f t="shared" si="22"/>
        <v/>
      </c>
      <c r="AF138" s="89" t="str">
        <f t="shared" si="23"/>
        <v/>
      </c>
      <c r="AM138" s="9">
        <f t="shared" si="45"/>
        <v>10300</v>
      </c>
      <c r="AN138" s="5">
        <f t="shared" si="24"/>
        <v>300</v>
      </c>
      <c r="AO138" s="5">
        <f t="shared" si="25"/>
        <v>302.94</v>
      </c>
      <c r="AP138" s="5">
        <f t="shared" si="26"/>
        <v>69.123214285714283</v>
      </c>
      <c r="AQ138" s="5">
        <f t="shared" si="27"/>
        <v>1.44</v>
      </c>
      <c r="AR138" s="5">
        <f t="shared" si="28"/>
        <v>0.39</v>
      </c>
      <c r="AS138">
        <f t="shared" si="29"/>
        <v>153420.84892857142</v>
      </c>
      <c r="AT138" s="90" t="str">
        <f t="shared" si="30"/>
        <v/>
      </c>
    </row>
    <row r="139" spans="1:46" ht="21" x14ac:dyDescent="0.35">
      <c r="A139">
        <f t="shared" si="31"/>
        <v>54</v>
      </c>
      <c r="B139" s="9">
        <f t="shared" si="32"/>
        <v>10400</v>
      </c>
      <c r="C139">
        <f t="shared" si="33"/>
        <v>567.86</v>
      </c>
      <c r="D139">
        <f t="shared" si="0"/>
        <v>34.56</v>
      </c>
      <c r="E139">
        <f t="shared" si="1"/>
        <v>876.56</v>
      </c>
      <c r="F139">
        <f t="shared" si="39"/>
        <v>0</v>
      </c>
      <c r="G139">
        <f t="shared" si="40"/>
        <v>308.69999999999993</v>
      </c>
      <c r="H139">
        <f t="shared" si="4"/>
        <v>5687.65</v>
      </c>
      <c r="I139">
        <f t="shared" si="5"/>
        <v>34.56</v>
      </c>
      <c r="J139">
        <f t="shared" si="41"/>
        <v>5653.0899999999992</v>
      </c>
      <c r="K139">
        <f t="shared" si="42"/>
        <v>0</v>
      </c>
      <c r="L139">
        <f t="shared" si="8"/>
        <v>876.54</v>
      </c>
      <c r="M139">
        <f t="shared" si="9"/>
        <v>987.65</v>
      </c>
      <c r="O139" s="9">
        <f t="shared" si="43"/>
        <v>10400</v>
      </c>
      <c r="P139" s="26">
        <f t="shared" si="10"/>
        <v>5.12</v>
      </c>
      <c r="Q139" s="5">
        <f t="shared" si="11"/>
        <v>4.8</v>
      </c>
      <c r="R139" s="5">
        <f t="shared" si="12"/>
        <v>1.2000000000000002</v>
      </c>
      <c r="S139" s="5">
        <f t="shared" si="13"/>
        <v>0.4</v>
      </c>
      <c r="U139" s="9">
        <f t="shared" si="44"/>
        <v>10400</v>
      </c>
      <c r="V139" s="5">
        <f t="shared" si="14"/>
        <v>854</v>
      </c>
      <c r="W139" s="5">
        <f t="shared" si="15"/>
        <v>126</v>
      </c>
      <c r="X139" s="5">
        <f t="shared" si="16"/>
        <v>142</v>
      </c>
      <c r="Y139" s="5">
        <f t="shared" si="17"/>
        <v>4</v>
      </c>
      <c r="Z139" s="5">
        <f t="shared" si="18"/>
        <v>4</v>
      </c>
      <c r="AB139" s="5">
        <f t="shared" si="19"/>
        <v>1122</v>
      </c>
      <c r="AC139" s="5">
        <f t="shared" si="20"/>
        <v>8</v>
      </c>
      <c r="AD139" s="5">
        <f t="shared" si="21"/>
        <v>61020</v>
      </c>
      <c r="AE139" s="91" t="str">
        <f t="shared" si="22"/>
        <v/>
      </c>
      <c r="AF139" s="89" t="str">
        <f t="shared" si="23"/>
        <v/>
      </c>
      <c r="AM139" s="9">
        <f t="shared" si="45"/>
        <v>10400</v>
      </c>
      <c r="AN139" s="5">
        <f t="shared" si="24"/>
        <v>400</v>
      </c>
      <c r="AO139" s="5">
        <f t="shared" si="25"/>
        <v>403.91999999999996</v>
      </c>
      <c r="AP139" s="5">
        <f t="shared" si="26"/>
        <v>92.164285714285711</v>
      </c>
      <c r="AQ139" s="5">
        <f t="shared" si="27"/>
        <v>1.92</v>
      </c>
      <c r="AR139" s="5">
        <f t="shared" si="28"/>
        <v>0.52</v>
      </c>
      <c r="AS139">
        <f t="shared" si="29"/>
        <v>153919.3732142857</v>
      </c>
      <c r="AT139" s="90" t="str">
        <f t="shared" si="30"/>
        <v/>
      </c>
    </row>
    <row r="140" spans="1:46" ht="21" x14ac:dyDescent="0.35">
      <c r="A140">
        <f t="shared" si="31"/>
        <v>55</v>
      </c>
      <c r="B140" s="9">
        <f t="shared" si="32"/>
        <v>10500</v>
      </c>
      <c r="C140">
        <f t="shared" si="33"/>
        <v>567.86</v>
      </c>
      <c r="D140">
        <f t="shared" si="0"/>
        <v>34.56</v>
      </c>
      <c r="E140">
        <f t="shared" si="1"/>
        <v>876.56</v>
      </c>
      <c r="F140">
        <f t="shared" si="39"/>
        <v>0</v>
      </c>
      <c r="G140">
        <f t="shared" si="40"/>
        <v>308.69999999999993</v>
      </c>
      <c r="H140">
        <f t="shared" si="4"/>
        <v>5687.65</v>
      </c>
      <c r="I140">
        <f t="shared" si="5"/>
        <v>34.56</v>
      </c>
      <c r="J140">
        <f t="shared" si="41"/>
        <v>5653.0899999999992</v>
      </c>
      <c r="K140">
        <f t="shared" si="42"/>
        <v>0</v>
      </c>
      <c r="L140">
        <f t="shared" si="8"/>
        <v>876.54</v>
      </c>
      <c r="M140">
        <f t="shared" si="9"/>
        <v>987.65</v>
      </c>
      <c r="O140" s="9">
        <f t="shared" si="43"/>
        <v>10500</v>
      </c>
      <c r="P140" s="26">
        <f t="shared" si="10"/>
        <v>5.12</v>
      </c>
      <c r="Q140" s="5">
        <f t="shared" si="11"/>
        <v>4.8</v>
      </c>
      <c r="R140" s="5">
        <f t="shared" si="12"/>
        <v>1.2000000000000002</v>
      </c>
      <c r="S140" s="5">
        <f t="shared" si="13"/>
        <v>0.4</v>
      </c>
      <c r="U140" s="9">
        <f t="shared" si="44"/>
        <v>10500</v>
      </c>
      <c r="V140" s="5">
        <f t="shared" si="14"/>
        <v>854</v>
      </c>
      <c r="W140" s="5">
        <f t="shared" si="15"/>
        <v>126</v>
      </c>
      <c r="X140" s="5">
        <f t="shared" si="16"/>
        <v>142</v>
      </c>
      <c r="Y140" s="5">
        <f t="shared" si="17"/>
        <v>4</v>
      </c>
      <c r="Z140" s="5">
        <f t="shared" si="18"/>
        <v>4</v>
      </c>
      <c r="AB140" s="5">
        <f t="shared" si="19"/>
        <v>1122</v>
      </c>
      <c r="AC140" s="5">
        <f t="shared" si="20"/>
        <v>8</v>
      </c>
      <c r="AD140" s="5">
        <f t="shared" si="21"/>
        <v>62150</v>
      </c>
      <c r="AE140" s="91" t="str">
        <f t="shared" si="22"/>
        <v/>
      </c>
      <c r="AF140" s="89" t="str">
        <f t="shared" si="23"/>
        <v/>
      </c>
      <c r="AM140" s="9">
        <f t="shared" si="45"/>
        <v>10500</v>
      </c>
      <c r="AN140" s="5">
        <f t="shared" si="24"/>
        <v>500</v>
      </c>
      <c r="AO140" s="5">
        <f t="shared" si="25"/>
        <v>504.90000000000003</v>
      </c>
      <c r="AP140" s="5">
        <f t="shared" si="26"/>
        <v>115.20535714285714</v>
      </c>
      <c r="AQ140" s="5">
        <f t="shared" si="27"/>
        <v>2.4000000000000004</v>
      </c>
      <c r="AR140" s="5">
        <f t="shared" si="28"/>
        <v>0.65</v>
      </c>
      <c r="AS140">
        <f t="shared" si="29"/>
        <v>154542.52857142856</v>
      </c>
      <c r="AT140" s="90" t="str">
        <f t="shared" si="30"/>
        <v/>
      </c>
    </row>
    <row r="141" spans="1:46" ht="21" x14ac:dyDescent="0.35">
      <c r="A141">
        <f t="shared" si="31"/>
        <v>56</v>
      </c>
      <c r="B141" s="9">
        <f t="shared" si="32"/>
        <v>10600</v>
      </c>
      <c r="C141">
        <f t="shared" si="33"/>
        <v>567.86</v>
      </c>
      <c r="D141">
        <f t="shared" si="0"/>
        <v>34.56</v>
      </c>
      <c r="E141">
        <f t="shared" si="1"/>
        <v>876.56</v>
      </c>
      <c r="F141">
        <f t="shared" si="39"/>
        <v>0</v>
      </c>
      <c r="G141">
        <f t="shared" si="40"/>
        <v>308.69999999999993</v>
      </c>
      <c r="H141">
        <f t="shared" si="4"/>
        <v>5687.65</v>
      </c>
      <c r="I141">
        <f t="shared" si="5"/>
        <v>34.56</v>
      </c>
      <c r="J141">
        <f t="shared" si="41"/>
        <v>5653.0899999999992</v>
      </c>
      <c r="K141">
        <f t="shared" si="42"/>
        <v>0</v>
      </c>
      <c r="L141">
        <f t="shared" si="8"/>
        <v>876.54</v>
      </c>
      <c r="M141">
        <f t="shared" si="9"/>
        <v>987.65</v>
      </c>
      <c r="O141" s="9">
        <f t="shared" si="43"/>
        <v>10600</v>
      </c>
      <c r="P141" s="26">
        <f t="shared" si="10"/>
        <v>5.12</v>
      </c>
      <c r="Q141" s="5">
        <f t="shared" si="11"/>
        <v>4.8</v>
      </c>
      <c r="R141" s="5">
        <f t="shared" si="12"/>
        <v>1.2000000000000002</v>
      </c>
      <c r="S141" s="5">
        <f t="shared" si="13"/>
        <v>0.4</v>
      </c>
      <c r="U141" s="9">
        <f t="shared" si="44"/>
        <v>10600</v>
      </c>
      <c r="V141" s="5">
        <f t="shared" si="14"/>
        <v>854</v>
      </c>
      <c r="W141" s="5">
        <f t="shared" si="15"/>
        <v>126</v>
      </c>
      <c r="X141" s="5">
        <f t="shared" si="16"/>
        <v>142</v>
      </c>
      <c r="Y141" s="5">
        <f t="shared" si="17"/>
        <v>4</v>
      </c>
      <c r="Z141" s="5">
        <f t="shared" si="18"/>
        <v>4</v>
      </c>
      <c r="AB141" s="5">
        <f t="shared" si="19"/>
        <v>1122</v>
      </c>
      <c r="AC141" s="5">
        <f t="shared" si="20"/>
        <v>8</v>
      </c>
      <c r="AD141" s="5">
        <f t="shared" si="21"/>
        <v>63280</v>
      </c>
      <c r="AE141" s="91" t="str">
        <f t="shared" si="22"/>
        <v/>
      </c>
      <c r="AF141" s="89" t="str">
        <f t="shared" si="23"/>
        <v/>
      </c>
      <c r="AM141" s="9">
        <f t="shared" si="45"/>
        <v>10600</v>
      </c>
      <c r="AN141" s="5">
        <f t="shared" si="24"/>
        <v>600</v>
      </c>
      <c r="AO141" s="5">
        <f t="shared" si="25"/>
        <v>605.88</v>
      </c>
      <c r="AP141" s="5">
        <f t="shared" si="26"/>
        <v>138.24642857142857</v>
      </c>
      <c r="AQ141" s="5">
        <f t="shared" si="27"/>
        <v>2.88</v>
      </c>
      <c r="AR141" s="5">
        <f t="shared" si="28"/>
        <v>0.78</v>
      </c>
      <c r="AS141">
        <f t="shared" si="29"/>
        <v>155290.31499999997</v>
      </c>
      <c r="AT141" s="90" t="str">
        <f t="shared" si="30"/>
        <v/>
      </c>
    </row>
    <row r="142" spans="1:46" ht="21" x14ac:dyDescent="0.35">
      <c r="A142">
        <f t="shared" si="31"/>
        <v>57</v>
      </c>
      <c r="B142" s="9">
        <f t="shared" si="32"/>
        <v>10700</v>
      </c>
      <c r="C142">
        <f t="shared" si="33"/>
        <v>567.86</v>
      </c>
      <c r="D142">
        <f t="shared" si="0"/>
        <v>34.56</v>
      </c>
      <c r="E142">
        <f t="shared" si="1"/>
        <v>876.56</v>
      </c>
      <c r="F142">
        <f t="shared" si="39"/>
        <v>0</v>
      </c>
      <c r="G142">
        <f t="shared" si="40"/>
        <v>308.69999999999993</v>
      </c>
      <c r="H142">
        <f t="shared" si="4"/>
        <v>5687.65</v>
      </c>
      <c r="I142">
        <f t="shared" si="5"/>
        <v>34.56</v>
      </c>
      <c r="J142">
        <f t="shared" si="41"/>
        <v>5653.0899999999992</v>
      </c>
      <c r="K142">
        <f t="shared" si="42"/>
        <v>0</v>
      </c>
      <c r="L142">
        <f t="shared" si="8"/>
        <v>876.54</v>
      </c>
      <c r="M142">
        <f t="shared" si="9"/>
        <v>987.65</v>
      </c>
      <c r="O142" s="9">
        <f t="shared" si="43"/>
        <v>10700</v>
      </c>
      <c r="P142" s="26">
        <f t="shared" si="10"/>
        <v>5.12</v>
      </c>
      <c r="Q142" s="5">
        <f t="shared" si="11"/>
        <v>4.8</v>
      </c>
      <c r="R142" s="5">
        <f t="shared" si="12"/>
        <v>1.2000000000000002</v>
      </c>
      <c r="S142" s="5">
        <f t="shared" si="13"/>
        <v>0.4</v>
      </c>
      <c r="U142" s="9">
        <f t="shared" si="44"/>
        <v>10700</v>
      </c>
      <c r="V142" s="5">
        <f t="shared" si="14"/>
        <v>854</v>
      </c>
      <c r="W142" s="5">
        <f t="shared" si="15"/>
        <v>126</v>
      </c>
      <c r="X142" s="5">
        <f t="shared" si="16"/>
        <v>142</v>
      </c>
      <c r="Y142" s="5">
        <f t="shared" si="17"/>
        <v>4</v>
      </c>
      <c r="Z142" s="5">
        <f t="shared" si="18"/>
        <v>4</v>
      </c>
      <c r="AB142" s="5">
        <f t="shared" si="19"/>
        <v>1122</v>
      </c>
      <c r="AC142" s="5">
        <f t="shared" si="20"/>
        <v>8</v>
      </c>
      <c r="AD142" s="5">
        <f t="shared" si="21"/>
        <v>64410</v>
      </c>
      <c r="AE142" s="91" t="str">
        <f t="shared" si="22"/>
        <v/>
      </c>
      <c r="AF142" s="89" t="str">
        <f t="shared" si="23"/>
        <v/>
      </c>
      <c r="AM142" s="9">
        <f t="shared" si="45"/>
        <v>10700</v>
      </c>
      <c r="AN142" s="5">
        <f t="shared" si="24"/>
        <v>700</v>
      </c>
      <c r="AO142" s="5">
        <f t="shared" si="25"/>
        <v>706.86</v>
      </c>
      <c r="AP142" s="5">
        <f t="shared" si="26"/>
        <v>161.28750000000002</v>
      </c>
      <c r="AQ142" s="5">
        <f t="shared" si="27"/>
        <v>3.3600000000000003</v>
      </c>
      <c r="AR142" s="5">
        <f t="shared" si="28"/>
        <v>0.91000000000000014</v>
      </c>
      <c r="AS142">
        <f t="shared" si="29"/>
        <v>156162.73249999998</v>
      </c>
      <c r="AT142" s="90" t="str">
        <f t="shared" si="30"/>
        <v/>
      </c>
    </row>
    <row r="143" spans="1:46" ht="21" x14ac:dyDescent="0.35">
      <c r="A143">
        <f t="shared" si="31"/>
        <v>58</v>
      </c>
      <c r="B143" s="9">
        <f t="shared" si="32"/>
        <v>10800</v>
      </c>
      <c r="C143">
        <f t="shared" si="33"/>
        <v>567.86</v>
      </c>
      <c r="D143">
        <f t="shared" si="0"/>
        <v>34.56</v>
      </c>
      <c r="E143">
        <f t="shared" si="1"/>
        <v>876.56</v>
      </c>
      <c r="F143">
        <f t="shared" si="39"/>
        <v>0</v>
      </c>
      <c r="G143">
        <f t="shared" si="40"/>
        <v>308.69999999999993</v>
      </c>
      <c r="H143">
        <f t="shared" si="4"/>
        <v>5687.65</v>
      </c>
      <c r="I143">
        <f t="shared" si="5"/>
        <v>34.56</v>
      </c>
      <c r="J143">
        <f t="shared" si="41"/>
        <v>5653.0899999999992</v>
      </c>
      <c r="K143">
        <f t="shared" si="42"/>
        <v>0</v>
      </c>
      <c r="L143">
        <f t="shared" si="8"/>
        <v>876.54</v>
      </c>
      <c r="M143">
        <f t="shared" si="9"/>
        <v>987.65</v>
      </c>
      <c r="O143" s="9">
        <f t="shared" si="43"/>
        <v>10800</v>
      </c>
      <c r="P143" s="26">
        <f t="shared" si="10"/>
        <v>5.12</v>
      </c>
      <c r="Q143" s="5">
        <f t="shared" si="11"/>
        <v>4.8</v>
      </c>
      <c r="R143" s="5">
        <f t="shared" si="12"/>
        <v>1.2000000000000002</v>
      </c>
      <c r="S143" s="5">
        <f t="shared" si="13"/>
        <v>0.4</v>
      </c>
      <c r="U143" s="9">
        <f t="shared" si="44"/>
        <v>10800</v>
      </c>
      <c r="V143" s="5">
        <f t="shared" si="14"/>
        <v>854</v>
      </c>
      <c r="W143" s="5">
        <f t="shared" si="15"/>
        <v>126</v>
      </c>
      <c r="X143" s="5">
        <f t="shared" si="16"/>
        <v>142</v>
      </c>
      <c r="Y143" s="5">
        <f t="shared" si="17"/>
        <v>4</v>
      </c>
      <c r="Z143" s="5">
        <f t="shared" si="18"/>
        <v>4</v>
      </c>
      <c r="AB143" s="5">
        <f t="shared" si="19"/>
        <v>1122</v>
      </c>
      <c r="AC143" s="5">
        <f t="shared" si="20"/>
        <v>8</v>
      </c>
      <c r="AD143" s="5">
        <f t="shared" si="21"/>
        <v>65540</v>
      </c>
      <c r="AE143" s="91" t="str">
        <f t="shared" si="22"/>
        <v/>
      </c>
      <c r="AF143" s="89" t="str">
        <f t="shared" si="23"/>
        <v/>
      </c>
      <c r="AM143" s="9">
        <f t="shared" si="45"/>
        <v>10800</v>
      </c>
      <c r="AN143" s="5">
        <f t="shared" si="24"/>
        <v>800</v>
      </c>
      <c r="AO143" s="5">
        <f t="shared" si="25"/>
        <v>807.83999999999992</v>
      </c>
      <c r="AP143" s="5">
        <f t="shared" si="26"/>
        <v>184.32857142857142</v>
      </c>
      <c r="AQ143" s="5">
        <f t="shared" si="27"/>
        <v>3.84</v>
      </c>
      <c r="AR143" s="5">
        <f t="shared" si="28"/>
        <v>1.04</v>
      </c>
      <c r="AS143">
        <f t="shared" si="29"/>
        <v>157159.78107142856</v>
      </c>
      <c r="AT143" s="90" t="str">
        <f t="shared" si="30"/>
        <v/>
      </c>
    </row>
    <row r="144" spans="1:46" ht="21" x14ac:dyDescent="0.35">
      <c r="A144">
        <f t="shared" si="31"/>
        <v>59</v>
      </c>
      <c r="B144" s="9">
        <f t="shared" si="32"/>
        <v>10900</v>
      </c>
      <c r="C144">
        <f t="shared" si="33"/>
        <v>567.86</v>
      </c>
      <c r="D144">
        <f t="shared" si="0"/>
        <v>34.56</v>
      </c>
      <c r="E144">
        <f t="shared" si="1"/>
        <v>876.56</v>
      </c>
      <c r="F144">
        <f t="shared" si="39"/>
        <v>0</v>
      </c>
      <c r="G144">
        <f t="shared" si="40"/>
        <v>308.69999999999993</v>
      </c>
      <c r="H144">
        <f t="shared" si="4"/>
        <v>5687.65</v>
      </c>
      <c r="I144">
        <f t="shared" si="5"/>
        <v>34.56</v>
      </c>
      <c r="J144">
        <f t="shared" si="41"/>
        <v>5653.0899999999992</v>
      </c>
      <c r="K144">
        <f t="shared" si="42"/>
        <v>0</v>
      </c>
      <c r="L144">
        <f t="shared" si="8"/>
        <v>876.54</v>
      </c>
      <c r="M144">
        <f t="shared" si="9"/>
        <v>987.65</v>
      </c>
      <c r="O144" s="9">
        <f t="shared" si="43"/>
        <v>10900</v>
      </c>
      <c r="P144" s="26">
        <f t="shared" si="10"/>
        <v>5.12</v>
      </c>
      <c r="Q144" s="5">
        <f t="shared" si="11"/>
        <v>4.8</v>
      </c>
      <c r="R144" s="5">
        <f t="shared" si="12"/>
        <v>1.2000000000000002</v>
      </c>
      <c r="S144" s="5">
        <f t="shared" si="13"/>
        <v>0.4</v>
      </c>
      <c r="U144" s="9">
        <f t="shared" si="44"/>
        <v>10900</v>
      </c>
      <c r="V144" s="5">
        <f t="shared" si="14"/>
        <v>854</v>
      </c>
      <c r="W144" s="5">
        <f t="shared" si="15"/>
        <v>126</v>
      </c>
      <c r="X144" s="5">
        <f t="shared" si="16"/>
        <v>142</v>
      </c>
      <c r="Y144" s="5">
        <f t="shared" si="17"/>
        <v>4</v>
      </c>
      <c r="Z144" s="5">
        <f t="shared" si="18"/>
        <v>4</v>
      </c>
      <c r="AB144" s="5">
        <f t="shared" si="19"/>
        <v>1122</v>
      </c>
      <c r="AC144" s="5">
        <f t="shared" si="20"/>
        <v>8</v>
      </c>
      <c r="AD144" s="5">
        <f t="shared" si="21"/>
        <v>66670</v>
      </c>
      <c r="AE144" s="91" t="str">
        <f t="shared" si="22"/>
        <v/>
      </c>
      <c r="AF144" s="89" t="str">
        <f t="shared" si="23"/>
        <v/>
      </c>
      <c r="AM144" s="9">
        <f t="shared" si="45"/>
        <v>10900</v>
      </c>
      <c r="AN144" s="5">
        <f t="shared" si="24"/>
        <v>900</v>
      </c>
      <c r="AO144" s="5">
        <f t="shared" si="25"/>
        <v>908.81999999999994</v>
      </c>
      <c r="AP144" s="5">
        <f t="shared" si="26"/>
        <v>207.36964285714288</v>
      </c>
      <c r="AQ144" s="5">
        <f t="shared" si="27"/>
        <v>4.32</v>
      </c>
      <c r="AR144" s="5">
        <f t="shared" si="28"/>
        <v>1.17</v>
      </c>
      <c r="AS144">
        <f t="shared" si="29"/>
        <v>158281.4607142857</v>
      </c>
      <c r="AT144" s="90" t="str">
        <f t="shared" si="30"/>
        <v/>
      </c>
    </row>
    <row r="145" spans="1:46" ht="21" x14ac:dyDescent="0.35">
      <c r="A145">
        <f t="shared" si="31"/>
        <v>60</v>
      </c>
      <c r="B145" s="9">
        <f t="shared" si="32"/>
        <v>11000</v>
      </c>
      <c r="C145">
        <f t="shared" si="33"/>
        <v>567.86</v>
      </c>
      <c r="D145">
        <f t="shared" si="0"/>
        <v>34.56</v>
      </c>
      <c r="E145">
        <f t="shared" si="1"/>
        <v>876.56</v>
      </c>
      <c r="F145">
        <f t="shared" si="39"/>
        <v>0</v>
      </c>
      <c r="G145">
        <f t="shared" si="40"/>
        <v>308.69999999999993</v>
      </c>
      <c r="H145">
        <f t="shared" si="4"/>
        <v>5687.65</v>
      </c>
      <c r="I145">
        <f t="shared" si="5"/>
        <v>34.56</v>
      </c>
      <c r="J145">
        <f t="shared" si="41"/>
        <v>5653.0899999999992</v>
      </c>
      <c r="K145">
        <f t="shared" si="42"/>
        <v>0</v>
      </c>
      <c r="L145">
        <f t="shared" si="8"/>
        <v>876.54</v>
      </c>
      <c r="M145">
        <f t="shared" si="9"/>
        <v>987.65</v>
      </c>
      <c r="O145" s="9">
        <f t="shared" si="43"/>
        <v>11000</v>
      </c>
      <c r="P145" s="26">
        <f t="shared" si="10"/>
        <v>5.12</v>
      </c>
      <c r="Q145" s="5">
        <f t="shared" si="11"/>
        <v>4.8</v>
      </c>
      <c r="R145" s="5">
        <f t="shared" si="12"/>
        <v>1.2000000000000002</v>
      </c>
      <c r="S145" s="5">
        <f t="shared" si="13"/>
        <v>0.4</v>
      </c>
      <c r="U145" s="9">
        <f t="shared" si="44"/>
        <v>11000</v>
      </c>
      <c r="V145" s="5">
        <f t="shared" si="14"/>
        <v>854</v>
      </c>
      <c r="W145" s="5">
        <f t="shared" si="15"/>
        <v>126</v>
      </c>
      <c r="X145" s="5">
        <f t="shared" si="16"/>
        <v>142</v>
      </c>
      <c r="Y145" s="5">
        <f t="shared" si="17"/>
        <v>4</v>
      </c>
      <c r="Z145" s="5">
        <f t="shared" si="18"/>
        <v>4</v>
      </c>
      <c r="AB145" s="5">
        <f t="shared" si="19"/>
        <v>1122</v>
      </c>
      <c r="AC145" s="5">
        <f t="shared" si="20"/>
        <v>8</v>
      </c>
      <c r="AD145" s="5">
        <f t="shared" si="21"/>
        <v>67800</v>
      </c>
      <c r="AE145" s="91" t="str">
        <f t="shared" si="22"/>
        <v/>
      </c>
      <c r="AF145" s="89" t="str">
        <f t="shared" si="23"/>
        <v/>
      </c>
      <c r="AM145" s="9">
        <f t="shared" si="45"/>
        <v>11000</v>
      </c>
      <c r="AN145" s="5">
        <f t="shared" si="24"/>
        <v>1000</v>
      </c>
      <c r="AO145" s="5">
        <f t="shared" si="25"/>
        <v>1009.8000000000001</v>
      </c>
      <c r="AP145" s="5">
        <f t="shared" si="26"/>
        <v>230.41071428571428</v>
      </c>
      <c r="AQ145" s="5">
        <f t="shared" si="27"/>
        <v>4.8000000000000007</v>
      </c>
      <c r="AR145" s="5">
        <f t="shared" si="28"/>
        <v>1.3</v>
      </c>
      <c r="AS145">
        <f t="shared" si="29"/>
        <v>159527.7714285714</v>
      </c>
      <c r="AT145" s="90" t="str">
        <f t="shared" si="30"/>
        <v/>
      </c>
    </row>
    <row r="146" spans="1:46" ht="21" x14ac:dyDescent="0.35">
      <c r="A146">
        <f t="shared" si="31"/>
        <v>61</v>
      </c>
      <c r="B146" s="9">
        <f t="shared" si="32"/>
        <v>11100</v>
      </c>
      <c r="C146">
        <f t="shared" si="33"/>
        <v>567.86</v>
      </c>
      <c r="D146">
        <f t="shared" si="0"/>
        <v>34.56</v>
      </c>
      <c r="E146">
        <f t="shared" si="1"/>
        <v>876.56</v>
      </c>
      <c r="F146">
        <f t="shared" si="39"/>
        <v>0</v>
      </c>
      <c r="G146">
        <f t="shared" si="40"/>
        <v>308.69999999999993</v>
      </c>
      <c r="H146">
        <f t="shared" si="4"/>
        <v>5687.65</v>
      </c>
      <c r="I146">
        <f t="shared" si="5"/>
        <v>34.56</v>
      </c>
      <c r="J146">
        <f t="shared" si="41"/>
        <v>5653.0899999999992</v>
      </c>
      <c r="K146">
        <f t="shared" si="42"/>
        <v>0</v>
      </c>
      <c r="L146">
        <f t="shared" si="8"/>
        <v>876.54</v>
      </c>
      <c r="M146">
        <f t="shared" si="9"/>
        <v>987.65</v>
      </c>
      <c r="O146" s="9">
        <f t="shared" si="43"/>
        <v>11100</v>
      </c>
      <c r="P146" s="26">
        <f t="shared" si="10"/>
        <v>5.12</v>
      </c>
      <c r="Q146" s="5">
        <f t="shared" si="11"/>
        <v>4.8</v>
      </c>
      <c r="R146" s="5">
        <f t="shared" si="12"/>
        <v>1.2000000000000002</v>
      </c>
      <c r="S146" s="5">
        <f t="shared" si="13"/>
        <v>0.4</v>
      </c>
      <c r="U146" s="9">
        <f t="shared" si="44"/>
        <v>11100</v>
      </c>
      <c r="V146" s="5">
        <f t="shared" si="14"/>
        <v>854</v>
      </c>
      <c r="W146" s="5">
        <f t="shared" si="15"/>
        <v>126</v>
      </c>
      <c r="X146" s="5">
        <f t="shared" si="16"/>
        <v>142</v>
      </c>
      <c r="Y146" s="5">
        <f t="shared" si="17"/>
        <v>4</v>
      </c>
      <c r="Z146" s="5">
        <f t="shared" si="18"/>
        <v>4</v>
      </c>
      <c r="AB146" s="5">
        <f t="shared" si="19"/>
        <v>1122</v>
      </c>
      <c r="AC146" s="5">
        <f t="shared" si="20"/>
        <v>8</v>
      </c>
      <c r="AD146" s="5">
        <f t="shared" si="21"/>
        <v>68930</v>
      </c>
      <c r="AE146" s="91" t="str">
        <f t="shared" si="22"/>
        <v/>
      </c>
      <c r="AF146" s="89" t="str">
        <f t="shared" si="23"/>
        <v/>
      </c>
      <c r="AM146" s="9">
        <f t="shared" si="45"/>
        <v>11100</v>
      </c>
      <c r="AN146" s="5">
        <f t="shared" si="24"/>
        <v>1100</v>
      </c>
      <c r="AO146" s="5">
        <f t="shared" si="25"/>
        <v>1110.78</v>
      </c>
      <c r="AP146" s="5">
        <f t="shared" si="26"/>
        <v>253.45178571428573</v>
      </c>
      <c r="AQ146" s="5">
        <f t="shared" si="27"/>
        <v>5.28</v>
      </c>
      <c r="AR146" s="5">
        <f t="shared" si="28"/>
        <v>1.43</v>
      </c>
      <c r="AS146">
        <f t="shared" si="29"/>
        <v>160898.7132142857</v>
      </c>
      <c r="AT146" s="90" t="str">
        <f t="shared" si="30"/>
        <v/>
      </c>
    </row>
    <row r="147" spans="1:46" ht="21" x14ac:dyDescent="0.35">
      <c r="A147">
        <f t="shared" si="31"/>
        <v>62</v>
      </c>
      <c r="B147" s="9">
        <f t="shared" si="32"/>
        <v>11200</v>
      </c>
      <c r="C147">
        <f t="shared" si="33"/>
        <v>567.86</v>
      </c>
      <c r="D147">
        <f t="shared" si="0"/>
        <v>34.56</v>
      </c>
      <c r="E147">
        <f t="shared" si="1"/>
        <v>876.56</v>
      </c>
      <c r="F147">
        <f t="shared" si="39"/>
        <v>0</v>
      </c>
      <c r="G147">
        <f t="shared" si="40"/>
        <v>308.69999999999993</v>
      </c>
      <c r="H147">
        <f t="shared" si="4"/>
        <v>5687.65</v>
      </c>
      <c r="I147">
        <f t="shared" si="5"/>
        <v>34.56</v>
      </c>
      <c r="J147">
        <f t="shared" si="41"/>
        <v>5653.0899999999992</v>
      </c>
      <c r="K147">
        <f t="shared" si="42"/>
        <v>0</v>
      </c>
      <c r="L147">
        <f t="shared" si="8"/>
        <v>876.54</v>
      </c>
      <c r="M147">
        <f t="shared" si="9"/>
        <v>987.65</v>
      </c>
      <c r="O147" s="9">
        <f t="shared" si="43"/>
        <v>11200</v>
      </c>
      <c r="P147" s="26">
        <f t="shared" si="10"/>
        <v>5.12</v>
      </c>
      <c r="Q147" s="5">
        <f t="shared" si="11"/>
        <v>4.8</v>
      </c>
      <c r="R147" s="5">
        <f t="shared" si="12"/>
        <v>1.2000000000000002</v>
      </c>
      <c r="S147" s="5">
        <f t="shared" si="13"/>
        <v>0.4</v>
      </c>
      <c r="U147" s="9">
        <f t="shared" si="44"/>
        <v>11200</v>
      </c>
      <c r="V147" s="5">
        <f t="shared" si="14"/>
        <v>854</v>
      </c>
      <c r="W147" s="5">
        <f t="shared" si="15"/>
        <v>126</v>
      </c>
      <c r="X147" s="5">
        <f t="shared" si="16"/>
        <v>142</v>
      </c>
      <c r="Y147" s="5">
        <f t="shared" si="17"/>
        <v>4</v>
      </c>
      <c r="Z147" s="5">
        <f t="shared" si="18"/>
        <v>4</v>
      </c>
      <c r="AB147" s="5">
        <f t="shared" si="19"/>
        <v>1122</v>
      </c>
      <c r="AC147" s="5">
        <f t="shared" si="20"/>
        <v>8</v>
      </c>
      <c r="AD147" s="5">
        <f t="shared" si="21"/>
        <v>70060</v>
      </c>
      <c r="AE147" s="91" t="str">
        <f t="shared" si="22"/>
        <v/>
      </c>
      <c r="AF147" s="89" t="str">
        <f t="shared" si="23"/>
        <v/>
      </c>
      <c r="AM147" s="9">
        <f t="shared" si="45"/>
        <v>11200</v>
      </c>
      <c r="AN147" s="5">
        <f t="shared" si="24"/>
        <v>1200</v>
      </c>
      <c r="AO147" s="5">
        <f t="shared" si="25"/>
        <v>1211.76</v>
      </c>
      <c r="AP147" s="5">
        <f t="shared" si="26"/>
        <v>276.49285714285713</v>
      </c>
      <c r="AQ147" s="5">
        <f t="shared" si="27"/>
        <v>5.76</v>
      </c>
      <c r="AR147" s="5">
        <f t="shared" si="28"/>
        <v>1.56</v>
      </c>
      <c r="AS147">
        <f t="shared" si="29"/>
        <v>162394.28607142856</v>
      </c>
      <c r="AT147" s="90" t="str">
        <f t="shared" si="30"/>
        <v/>
      </c>
    </row>
    <row r="148" spans="1:46" ht="21" x14ac:dyDescent="0.35">
      <c r="A148">
        <f t="shared" si="31"/>
        <v>63</v>
      </c>
      <c r="B148" s="9">
        <f t="shared" si="32"/>
        <v>11300</v>
      </c>
      <c r="C148">
        <f t="shared" si="33"/>
        <v>567.86</v>
      </c>
      <c r="D148">
        <f t="shared" si="0"/>
        <v>34.56</v>
      </c>
      <c r="E148">
        <f t="shared" si="1"/>
        <v>876.56</v>
      </c>
      <c r="F148">
        <f t="shared" si="39"/>
        <v>0</v>
      </c>
      <c r="G148">
        <f t="shared" si="40"/>
        <v>308.69999999999993</v>
      </c>
      <c r="H148">
        <f t="shared" si="4"/>
        <v>5687.65</v>
      </c>
      <c r="I148">
        <f t="shared" si="5"/>
        <v>34.56</v>
      </c>
      <c r="J148">
        <f t="shared" si="41"/>
        <v>5653.0899999999992</v>
      </c>
      <c r="K148">
        <f t="shared" si="42"/>
        <v>0</v>
      </c>
      <c r="L148">
        <f t="shared" si="8"/>
        <v>876.54</v>
      </c>
      <c r="M148">
        <f t="shared" si="9"/>
        <v>987.65</v>
      </c>
      <c r="O148" s="9">
        <f t="shared" si="43"/>
        <v>11300</v>
      </c>
      <c r="P148" s="26">
        <f t="shared" si="10"/>
        <v>5.12</v>
      </c>
      <c r="Q148" s="5">
        <f t="shared" si="11"/>
        <v>4.8</v>
      </c>
      <c r="R148" s="5">
        <f t="shared" si="12"/>
        <v>1.2000000000000002</v>
      </c>
      <c r="S148" s="5">
        <f t="shared" si="13"/>
        <v>0.4</v>
      </c>
      <c r="U148" s="9">
        <f t="shared" si="44"/>
        <v>11300</v>
      </c>
      <c r="V148" s="5">
        <f t="shared" si="14"/>
        <v>854</v>
      </c>
      <c r="W148" s="5">
        <f t="shared" si="15"/>
        <v>126</v>
      </c>
      <c r="X148" s="5">
        <f t="shared" si="16"/>
        <v>142</v>
      </c>
      <c r="Y148" s="5">
        <f t="shared" si="17"/>
        <v>4</v>
      </c>
      <c r="Z148" s="5">
        <f t="shared" si="18"/>
        <v>4</v>
      </c>
      <c r="AB148" s="5">
        <f t="shared" si="19"/>
        <v>1122</v>
      </c>
      <c r="AC148" s="5">
        <f t="shared" si="20"/>
        <v>8</v>
      </c>
      <c r="AD148" s="5">
        <f t="shared" si="21"/>
        <v>71190</v>
      </c>
      <c r="AE148" s="91" t="str">
        <f t="shared" si="22"/>
        <v/>
      </c>
      <c r="AF148" s="89" t="str">
        <f t="shared" si="23"/>
        <v/>
      </c>
      <c r="AM148" s="9">
        <f t="shared" si="45"/>
        <v>11300</v>
      </c>
      <c r="AN148" s="5">
        <f t="shared" si="24"/>
        <v>1300</v>
      </c>
      <c r="AO148" s="5">
        <f t="shared" si="25"/>
        <v>1312.74</v>
      </c>
      <c r="AP148" s="5">
        <f t="shared" si="26"/>
        <v>299.53392857142859</v>
      </c>
      <c r="AQ148" s="5">
        <f t="shared" si="27"/>
        <v>6.24</v>
      </c>
      <c r="AR148" s="5">
        <f t="shared" si="28"/>
        <v>1.69</v>
      </c>
      <c r="AS148">
        <f t="shared" si="29"/>
        <v>164014.49</v>
      </c>
      <c r="AT148" s="90" t="str">
        <f t="shared" si="30"/>
        <v/>
      </c>
    </row>
    <row r="149" spans="1:46" ht="21" x14ac:dyDescent="0.35">
      <c r="A149">
        <f t="shared" si="31"/>
        <v>64</v>
      </c>
      <c r="B149" s="9">
        <f t="shared" si="32"/>
        <v>11400</v>
      </c>
      <c r="C149">
        <f t="shared" si="33"/>
        <v>567.86</v>
      </c>
      <c r="D149">
        <f t="shared" si="0"/>
        <v>34.56</v>
      </c>
      <c r="E149">
        <f t="shared" si="1"/>
        <v>876.56</v>
      </c>
      <c r="F149">
        <f t="shared" si="39"/>
        <v>0</v>
      </c>
      <c r="G149">
        <f t="shared" si="40"/>
        <v>308.69999999999993</v>
      </c>
      <c r="H149">
        <f t="shared" si="4"/>
        <v>5687.65</v>
      </c>
      <c r="I149">
        <f t="shared" si="5"/>
        <v>34.56</v>
      </c>
      <c r="J149">
        <f t="shared" si="41"/>
        <v>5653.0899999999992</v>
      </c>
      <c r="K149">
        <f t="shared" si="42"/>
        <v>0</v>
      </c>
      <c r="L149">
        <f t="shared" si="8"/>
        <v>876.54</v>
      </c>
      <c r="M149">
        <f t="shared" si="9"/>
        <v>987.65</v>
      </c>
      <c r="O149" s="9">
        <f t="shared" si="43"/>
        <v>11400</v>
      </c>
      <c r="P149" s="26">
        <f t="shared" si="10"/>
        <v>5.12</v>
      </c>
      <c r="Q149" s="5">
        <f t="shared" si="11"/>
        <v>4.8</v>
      </c>
      <c r="R149" s="5">
        <f t="shared" si="12"/>
        <v>1.2000000000000002</v>
      </c>
      <c r="S149" s="5">
        <f t="shared" si="13"/>
        <v>0.4</v>
      </c>
      <c r="U149" s="9">
        <f t="shared" si="44"/>
        <v>11400</v>
      </c>
      <c r="V149" s="5">
        <f t="shared" si="14"/>
        <v>854</v>
      </c>
      <c r="W149" s="5">
        <f t="shared" si="15"/>
        <v>126</v>
      </c>
      <c r="X149" s="5">
        <f t="shared" si="16"/>
        <v>142</v>
      </c>
      <c r="Y149" s="5">
        <f t="shared" si="17"/>
        <v>4</v>
      </c>
      <c r="Z149" s="5">
        <f t="shared" si="18"/>
        <v>4</v>
      </c>
      <c r="AB149" s="5">
        <f t="shared" si="19"/>
        <v>1122</v>
      </c>
      <c r="AC149" s="5">
        <f t="shared" si="20"/>
        <v>8</v>
      </c>
      <c r="AD149" s="5">
        <f t="shared" si="21"/>
        <v>72320</v>
      </c>
      <c r="AE149" s="91" t="str">
        <f t="shared" si="22"/>
        <v/>
      </c>
      <c r="AF149" s="89" t="str">
        <f t="shared" si="23"/>
        <v/>
      </c>
      <c r="AM149" s="9">
        <f t="shared" si="45"/>
        <v>11400</v>
      </c>
      <c r="AN149" s="5">
        <f t="shared" si="24"/>
        <v>1400</v>
      </c>
      <c r="AO149" s="5">
        <f t="shared" si="25"/>
        <v>1413.72</v>
      </c>
      <c r="AP149" s="5">
        <f t="shared" si="26"/>
        <v>322.57500000000005</v>
      </c>
      <c r="AQ149" s="5">
        <f t="shared" si="27"/>
        <v>6.7200000000000006</v>
      </c>
      <c r="AR149" s="5">
        <f t="shared" si="28"/>
        <v>1.8200000000000003</v>
      </c>
      <c r="AS149">
        <f t="shared" si="29"/>
        <v>165759.32499999998</v>
      </c>
      <c r="AT149" s="90" t="str">
        <f t="shared" si="30"/>
        <v/>
      </c>
    </row>
    <row r="150" spans="1:46" ht="21" x14ac:dyDescent="0.35">
      <c r="A150">
        <f t="shared" si="31"/>
        <v>65</v>
      </c>
      <c r="B150" s="9">
        <f t="shared" si="32"/>
        <v>11500</v>
      </c>
      <c r="C150">
        <f t="shared" si="33"/>
        <v>567.86</v>
      </c>
      <c r="D150">
        <f t="shared" si="0"/>
        <v>34.56</v>
      </c>
      <c r="E150">
        <f t="shared" si="1"/>
        <v>876.56</v>
      </c>
      <c r="F150">
        <f t="shared" si="39"/>
        <v>0</v>
      </c>
      <c r="G150">
        <f t="shared" si="40"/>
        <v>308.69999999999993</v>
      </c>
      <c r="H150">
        <f t="shared" si="4"/>
        <v>5687.65</v>
      </c>
      <c r="I150">
        <f t="shared" si="5"/>
        <v>34.56</v>
      </c>
      <c r="J150">
        <f t="shared" si="41"/>
        <v>5653.0899999999992</v>
      </c>
      <c r="K150">
        <f t="shared" si="42"/>
        <v>0</v>
      </c>
      <c r="L150">
        <f t="shared" si="8"/>
        <v>876.54</v>
      </c>
      <c r="M150">
        <f t="shared" si="9"/>
        <v>987.65</v>
      </c>
      <c r="O150" s="9">
        <f t="shared" si="43"/>
        <v>11500</v>
      </c>
      <c r="P150" s="26">
        <f t="shared" si="10"/>
        <v>5.12</v>
      </c>
      <c r="Q150" s="5">
        <f t="shared" si="11"/>
        <v>4.8</v>
      </c>
      <c r="R150" s="5">
        <f t="shared" si="12"/>
        <v>1.2000000000000002</v>
      </c>
      <c r="S150" s="5">
        <f t="shared" si="13"/>
        <v>0.4</v>
      </c>
      <c r="U150" s="9">
        <f t="shared" si="44"/>
        <v>11500</v>
      </c>
      <c r="V150" s="5">
        <f t="shared" si="14"/>
        <v>854</v>
      </c>
      <c r="W150" s="5">
        <f t="shared" si="15"/>
        <v>126</v>
      </c>
      <c r="X150" s="5">
        <f t="shared" si="16"/>
        <v>142</v>
      </c>
      <c r="Y150" s="5">
        <f t="shared" si="17"/>
        <v>4</v>
      </c>
      <c r="Z150" s="5">
        <f t="shared" si="18"/>
        <v>4</v>
      </c>
      <c r="AB150" s="5">
        <f t="shared" si="19"/>
        <v>1122</v>
      </c>
      <c r="AC150" s="5">
        <f t="shared" si="20"/>
        <v>8</v>
      </c>
      <c r="AD150" s="5">
        <f t="shared" si="21"/>
        <v>73450</v>
      </c>
      <c r="AE150" s="91" t="str">
        <f t="shared" si="22"/>
        <v/>
      </c>
      <c r="AF150" s="89" t="str">
        <f t="shared" si="23"/>
        <v/>
      </c>
      <c r="AM150" s="9">
        <f t="shared" si="45"/>
        <v>11500</v>
      </c>
      <c r="AN150" s="5">
        <f t="shared" si="24"/>
        <v>1500</v>
      </c>
      <c r="AO150" s="5">
        <f t="shared" si="25"/>
        <v>1514.6999999999998</v>
      </c>
      <c r="AP150" s="5">
        <f t="shared" si="26"/>
        <v>345.61607142857144</v>
      </c>
      <c r="AQ150" s="5">
        <f t="shared" si="27"/>
        <v>7.1999999999999993</v>
      </c>
      <c r="AR150" s="5">
        <f t="shared" si="28"/>
        <v>1.95</v>
      </c>
      <c r="AS150">
        <f t="shared" si="29"/>
        <v>167628.79107142857</v>
      </c>
      <c r="AT150" s="90" t="str">
        <f t="shared" si="30"/>
        <v/>
      </c>
    </row>
    <row r="151" spans="1:46" ht="21" x14ac:dyDescent="0.35">
      <c r="A151">
        <f t="shared" si="31"/>
        <v>66</v>
      </c>
      <c r="B151" s="9">
        <f t="shared" si="32"/>
        <v>11600</v>
      </c>
      <c r="C151">
        <f t="shared" si="33"/>
        <v>567.86</v>
      </c>
      <c r="D151">
        <f t="shared" ref="D151:D214" si="46">IF(A151&lt;=$C$75,$B$14/$C$75,"end of project")</f>
        <v>34.56</v>
      </c>
      <c r="E151">
        <f t="shared" ref="E151:E214" si="47">IF(A151&lt;=$C$75,$C$14/$C$75,"end of project")</f>
        <v>876.56</v>
      </c>
      <c r="F151">
        <f t="shared" si="39"/>
        <v>0</v>
      </c>
      <c r="G151">
        <f t="shared" si="40"/>
        <v>308.69999999999993</v>
      </c>
      <c r="H151">
        <f t="shared" ref="H151:H214" si="48">IF(A151&lt;=$C$75,$D$14/$C$75,"end of project")</f>
        <v>5687.65</v>
      </c>
      <c r="I151">
        <f t="shared" ref="I151:I214" si="49">IF(A151&lt;=$C$75,$E$14/$C$75,"end of project")</f>
        <v>34.56</v>
      </c>
      <c r="J151">
        <f t="shared" si="41"/>
        <v>5653.0899999999992</v>
      </c>
      <c r="K151">
        <f t="shared" si="42"/>
        <v>0</v>
      </c>
      <c r="L151">
        <f t="shared" ref="L151:L214" si="50">IF(A151&lt;=$C$75,$F$14/$C$75,"end of project")</f>
        <v>876.54</v>
      </c>
      <c r="M151">
        <f t="shared" ref="M151:M214" si="51">IF(A151&lt;=$C$75,$G$14/$C$75,"end of project")</f>
        <v>987.65</v>
      </c>
      <c r="O151" s="9">
        <f t="shared" si="43"/>
        <v>11600</v>
      </c>
      <c r="P151" s="26">
        <f t="shared" ref="P151:P214" si="52">IF(A151&lt;=$C$75,ROUNDUP((C151+D151+H151)/$C$78,0)*$H$78/1000*$F$20,"end of project")</f>
        <v>5.12</v>
      </c>
      <c r="Q151" s="5">
        <f t="shared" ref="Q151:Q214" si="53">IF(A151&lt;=$C$75,ROUNDUP((C151+D151+H151)/$C$79,0)*$H$79/1000*$F$21,"end of project")</f>
        <v>4.8</v>
      </c>
      <c r="R151" s="5">
        <f t="shared" ref="R151:R214" si="54">IF(A151&lt;=$C$75,ROUNDUP((E151+I151+L151+M151)/$C$80,0)*$H$80/1000*$F$25,"end of project")</f>
        <v>1.2000000000000002</v>
      </c>
      <c r="S151" s="5">
        <f t="shared" ref="S151:S214" si="55">IF(A151&lt;=$C$75,ROUNDUP(M151/$C$81,0)*$H$81/1000*$F$26,"end of project")</f>
        <v>0.4</v>
      </c>
      <c r="U151" s="9">
        <f t="shared" si="44"/>
        <v>11600</v>
      </c>
      <c r="V151" s="5">
        <f t="shared" ref="V151:V214" si="56">IF(A151&lt;=$C$75,2*ROUNDUP((F151+J151)/$C$43,0)+2*ROUNDUP((G151+K151)/$C$43,0),"end of project")</f>
        <v>854</v>
      </c>
      <c r="W151" s="5">
        <f t="shared" ref="W151:W214" si="57">IF(A151&lt;=$C$75,2*ROUNDUP(L151/$C$44,0),"end of project")</f>
        <v>126</v>
      </c>
      <c r="X151" s="5">
        <f t="shared" ref="X151:X214" si="58">IF(A151&lt;=$C$75,2*ROUNDUP(M151/$C$45,0),"end of project")</f>
        <v>142</v>
      </c>
      <c r="Y151" s="5">
        <f t="shared" ref="Y151:Y214" si="59">IF(A151&lt;=$C$75,2*ROUNDUP((G151+K151)*0.01/$C$46+L151*0.01/$C$46,0),"end of project")</f>
        <v>4</v>
      </c>
      <c r="Z151" s="5">
        <f t="shared" ref="Z151:Z214" si="60">IF(A151&lt;=$C$75,2*ROUNDUP((P151+Q151+R151+S151)/$C$47,0),"end of proejct")</f>
        <v>4</v>
      </c>
      <c r="AB151" s="5">
        <f t="shared" ref="AB151:AB214" si="61">IF(A151&lt;=$C$75,V151+W151+X151,"end of project")</f>
        <v>1122</v>
      </c>
      <c r="AC151" s="5">
        <f t="shared" ref="AC151:AC214" si="62">IF(A151&lt;=$C$75,Y151+Z151,"end of project")</f>
        <v>8</v>
      </c>
      <c r="AD151" s="5">
        <f t="shared" ref="AD151:AD214" si="63">IF(A151&lt;=$C$75,SUM(AB151:AC151)+AD150,"end of project")</f>
        <v>74580</v>
      </c>
      <c r="AE151" s="91" t="str">
        <f t="shared" ref="AE151:AE214" si="64">IF(A151=$C$75,AD151/2,"")</f>
        <v/>
      </c>
      <c r="AF151" s="89" t="str">
        <f t="shared" ref="AF151:AF214" si="65">IF(A151=TRUNC($C$75/2),U151,"")</f>
        <v/>
      </c>
      <c r="AM151" s="9">
        <f t="shared" si="45"/>
        <v>11600</v>
      </c>
      <c r="AN151" s="5">
        <f t="shared" ref="AN151:AN214" si="66">IF(A151&lt;=$C$75,ABS(AM151-$AI$86),"end of project")</f>
        <v>1600</v>
      </c>
      <c r="AO151" s="5">
        <f t="shared" ref="AO151:AO214" si="67">IF(A151&lt;=$C$75,AN151*AB151*$F$45/(100*1000)*$E$49,"end of project")</f>
        <v>1615.6799999999998</v>
      </c>
      <c r="AP151" s="5">
        <f t="shared" ref="AP151:AP214" si="68">IF(A151&lt;=$C$75,AN151*(AB151/2)/($I$45*1000)*$D$51/$D$7+AN151*(AB151/2)/($H$45*1000)*$D$51/$D$7,"end of project")</f>
        <v>368.65714285714284</v>
      </c>
      <c r="AQ151" s="5">
        <f t="shared" ref="AQ151:AQ214" si="69">IF(A151&lt;=$C$75,AN151*AC151*$F$46/(100*1000)*$E$49,"end of project")</f>
        <v>7.68</v>
      </c>
      <c r="AR151" s="5">
        <f t="shared" ref="AR151:AR214" si="70">IF(A151&lt;=$C$75,AN151*(AC151/2)/($I$46*1000)*$D$51/$D$7+AN151*(AC151/2)/($H$46*1000)*$D$51/$D$7,"end of project")</f>
        <v>2.08</v>
      </c>
      <c r="AS151">
        <f t="shared" ref="AS151:AS214" si="71">IF(A151&lt;=$C$75,SUM(AO151:AR151)+AS150,"end of project")</f>
        <v>169622.88821428572</v>
      </c>
      <c r="AT151" s="90" t="str">
        <f t="shared" ref="AT151:AT214" si="72">IF(A151=$C$75,AS151,"")</f>
        <v/>
      </c>
    </row>
    <row r="152" spans="1:46" ht="21" x14ac:dyDescent="0.35">
      <c r="A152">
        <f t="shared" ref="A152:A215" si="73">IF(A151&lt;$C$75,A151+1,"End of project")</f>
        <v>67</v>
      </c>
      <c r="B152" s="9">
        <f t="shared" ref="B152:B215" si="74">IF(A152&lt;=$C$75,B151+$E$5,"end of project")</f>
        <v>11700</v>
      </c>
      <c r="C152">
        <f t="shared" ref="C152:C215" si="75">IF(A152&lt;=$C$75,$A$14/$C$75,"end of project")</f>
        <v>567.86</v>
      </c>
      <c r="D152">
        <f t="shared" si="46"/>
        <v>34.56</v>
      </c>
      <c r="E152">
        <f t="shared" si="47"/>
        <v>876.56</v>
      </c>
      <c r="F152">
        <f t="shared" si="39"/>
        <v>0</v>
      </c>
      <c r="G152">
        <f t="shared" si="40"/>
        <v>308.69999999999993</v>
      </c>
      <c r="H152">
        <f t="shared" si="48"/>
        <v>5687.65</v>
      </c>
      <c r="I152">
        <f t="shared" si="49"/>
        <v>34.56</v>
      </c>
      <c r="J152">
        <f t="shared" si="41"/>
        <v>5653.0899999999992</v>
      </c>
      <c r="K152">
        <f t="shared" si="42"/>
        <v>0</v>
      </c>
      <c r="L152">
        <f t="shared" si="50"/>
        <v>876.54</v>
      </c>
      <c r="M152">
        <f t="shared" si="51"/>
        <v>987.65</v>
      </c>
      <c r="O152" s="9">
        <f t="shared" si="43"/>
        <v>11700</v>
      </c>
      <c r="P152" s="26">
        <f t="shared" si="52"/>
        <v>5.12</v>
      </c>
      <c r="Q152" s="5">
        <f t="shared" si="53"/>
        <v>4.8</v>
      </c>
      <c r="R152" s="5">
        <f t="shared" si="54"/>
        <v>1.2000000000000002</v>
      </c>
      <c r="S152" s="5">
        <f t="shared" si="55"/>
        <v>0.4</v>
      </c>
      <c r="U152" s="9">
        <f t="shared" si="44"/>
        <v>11700</v>
      </c>
      <c r="V152" s="5">
        <f t="shared" si="56"/>
        <v>854</v>
      </c>
      <c r="W152" s="5">
        <f t="shared" si="57"/>
        <v>126</v>
      </c>
      <c r="X152" s="5">
        <f t="shared" si="58"/>
        <v>142</v>
      </c>
      <c r="Y152" s="5">
        <f t="shared" si="59"/>
        <v>4</v>
      </c>
      <c r="Z152" s="5">
        <f t="shared" si="60"/>
        <v>4</v>
      </c>
      <c r="AB152" s="5">
        <f t="shared" si="61"/>
        <v>1122</v>
      </c>
      <c r="AC152" s="5">
        <f t="shared" si="62"/>
        <v>8</v>
      </c>
      <c r="AD152" s="5">
        <f t="shared" si="63"/>
        <v>75710</v>
      </c>
      <c r="AE152" s="91" t="str">
        <f t="shared" si="64"/>
        <v/>
      </c>
      <c r="AF152" s="89" t="str">
        <f t="shared" si="65"/>
        <v/>
      </c>
      <c r="AM152" s="9">
        <f t="shared" si="45"/>
        <v>11700</v>
      </c>
      <c r="AN152" s="5">
        <f t="shared" si="66"/>
        <v>1700</v>
      </c>
      <c r="AO152" s="5">
        <f t="shared" si="67"/>
        <v>1716.66</v>
      </c>
      <c r="AP152" s="5">
        <f t="shared" si="68"/>
        <v>391.69821428571424</v>
      </c>
      <c r="AQ152" s="5">
        <f t="shared" si="69"/>
        <v>8.16</v>
      </c>
      <c r="AR152" s="5">
        <f t="shared" si="70"/>
        <v>2.21</v>
      </c>
      <c r="AS152">
        <f t="shared" si="71"/>
        <v>171741.61642857143</v>
      </c>
      <c r="AT152" s="90" t="str">
        <f t="shared" si="72"/>
        <v/>
      </c>
    </row>
    <row r="153" spans="1:46" ht="21" x14ac:dyDescent="0.35">
      <c r="A153">
        <f t="shared" si="73"/>
        <v>68</v>
      </c>
      <c r="B153" s="9">
        <f t="shared" si="74"/>
        <v>11800</v>
      </c>
      <c r="C153">
        <f t="shared" si="75"/>
        <v>567.86</v>
      </c>
      <c r="D153">
        <f t="shared" si="46"/>
        <v>34.56</v>
      </c>
      <c r="E153">
        <f t="shared" si="47"/>
        <v>876.56</v>
      </c>
      <c r="F153">
        <f t="shared" si="39"/>
        <v>0</v>
      </c>
      <c r="G153">
        <f t="shared" si="40"/>
        <v>308.69999999999993</v>
      </c>
      <c r="H153">
        <f t="shared" si="48"/>
        <v>5687.65</v>
      </c>
      <c r="I153">
        <f t="shared" si="49"/>
        <v>34.56</v>
      </c>
      <c r="J153">
        <f t="shared" si="41"/>
        <v>5653.0899999999992</v>
      </c>
      <c r="K153">
        <f t="shared" si="42"/>
        <v>0</v>
      </c>
      <c r="L153">
        <f t="shared" si="50"/>
        <v>876.54</v>
      </c>
      <c r="M153">
        <f t="shared" si="51"/>
        <v>987.65</v>
      </c>
      <c r="O153" s="9">
        <f t="shared" si="43"/>
        <v>11800</v>
      </c>
      <c r="P153" s="26">
        <f t="shared" si="52"/>
        <v>5.12</v>
      </c>
      <c r="Q153" s="5">
        <f t="shared" si="53"/>
        <v>4.8</v>
      </c>
      <c r="R153" s="5">
        <f t="shared" si="54"/>
        <v>1.2000000000000002</v>
      </c>
      <c r="S153" s="5">
        <f t="shared" si="55"/>
        <v>0.4</v>
      </c>
      <c r="U153" s="9">
        <f t="shared" si="44"/>
        <v>11800</v>
      </c>
      <c r="V153" s="5">
        <f t="shared" si="56"/>
        <v>854</v>
      </c>
      <c r="W153" s="5">
        <f t="shared" si="57"/>
        <v>126</v>
      </c>
      <c r="X153" s="5">
        <f t="shared" si="58"/>
        <v>142</v>
      </c>
      <c r="Y153" s="5">
        <f t="shared" si="59"/>
        <v>4</v>
      </c>
      <c r="Z153" s="5">
        <f t="shared" si="60"/>
        <v>4</v>
      </c>
      <c r="AB153" s="5">
        <f t="shared" si="61"/>
        <v>1122</v>
      </c>
      <c r="AC153" s="5">
        <f t="shared" si="62"/>
        <v>8</v>
      </c>
      <c r="AD153" s="5">
        <f t="shared" si="63"/>
        <v>76840</v>
      </c>
      <c r="AE153" s="91" t="str">
        <f t="shared" si="64"/>
        <v/>
      </c>
      <c r="AF153" s="89" t="str">
        <f t="shared" si="65"/>
        <v/>
      </c>
      <c r="AM153" s="9">
        <f t="shared" si="45"/>
        <v>11800</v>
      </c>
      <c r="AN153" s="5">
        <f t="shared" si="66"/>
        <v>1800</v>
      </c>
      <c r="AO153" s="5">
        <f t="shared" si="67"/>
        <v>1817.6399999999999</v>
      </c>
      <c r="AP153" s="5">
        <f t="shared" si="68"/>
        <v>414.73928571428576</v>
      </c>
      <c r="AQ153" s="5">
        <f t="shared" si="69"/>
        <v>8.64</v>
      </c>
      <c r="AR153" s="5">
        <f t="shared" si="70"/>
        <v>2.34</v>
      </c>
      <c r="AS153">
        <f t="shared" si="71"/>
        <v>173984.97571428571</v>
      </c>
      <c r="AT153" s="90" t="str">
        <f t="shared" si="72"/>
        <v/>
      </c>
    </row>
    <row r="154" spans="1:46" ht="21" x14ac:dyDescent="0.35">
      <c r="A154">
        <f t="shared" si="73"/>
        <v>69</v>
      </c>
      <c r="B154" s="9">
        <f t="shared" si="74"/>
        <v>11900</v>
      </c>
      <c r="C154">
        <f t="shared" si="75"/>
        <v>567.86</v>
      </c>
      <c r="D154">
        <f t="shared" si="46"/>
        <v>34.56</v>
      </c>
      <c r="E154">
        <f t="shared" si="47"/>
        <v>876.56</v>
      </c>
      <c r="F154">
        <f t="shared" si="39"/>
        <v>0</v>
      </c>
      <c r="G154">
        <f t="shared" si="40"/>
        <v>308.69999999999993</v>
      </c>
      <c r="H154">
        <f t="shared" si="48"/>
        <v>5687.65</v>
      </c>
      <c r="I154">
        <f t="shared" si="49"/>
        <v>34.56</v>
      </c>
      <c r="J154">
        <f t="shared" si="41"/>
        <v>5653.0899999999992</v>
      </c>
      <c r="K154">
        <f t="shared" si="42"/>
        <v>0</v>
      </c>
      <c r="L154">
        <f t="shared" si="50"/>
        <v>876.54</v>
      </c>
      <c r="M154">
        <f t="shared" si="51"/>
        <v>987.65</v>
      </c>
      <c r="O154" s="9">
        <f t="shared" si="43"/>
        <v>11900</v>
      </c>
      <c r="P154" s="26">
        <f t="shared" si="52"/>
        <v>5.12</v>
      </c>
      <c r="Q154" s="5">
        <f t="shared" si="53"/>
        <v>4.8</v>
      </c>
      <c r="R154" s="5">
        <f t="shared" si="54"/>
        <v>1.2000000000000002</v>
      </c>
      <c r="S154" s="5">
        <f t="shared" si="55"/>
        <v>0.4</v>
      </c>
      <c r="U154" s="9">
        <f t="shared" si="44"/>
        <v>11900</v>
      </c>
      <c r="V154" s="5">
        <f t="shared" si="56"/>
        <v>854</v>
      </c>
      <c r="W154" s="5">
        <f t="shared" si="57"/>
        <v>126</v>
      </c>
      <c r="X154" s="5">
        <f t="shared" si="58"/>
        <v>142</v>
      </c>
      <c r="Y154" s="5">
        <f t="shared" si="59"/>
        <v>4</v>
      </c>
      <c r="Z154" s="5">
        <f t="shared" si="60"/>
        <v>4</v>
      </c>
      <c r="AB154" s="5">
        <f t="shared" si="61"/>
        <v>1122</v>
      </c>
      <c r="AC154" s="5">
        <f t="shared" si="62"/>
        <v>8</v>
      </c>
      <c r="AD154" s="5">
        <f t="shared" si="63"/>
        <v>77970</v>
      </c>
      <c r="AE154" s="91" t="str">
        <f t="shared" si="64"/>
        <v/>
      </c>
      <c r="AF154" s="89" t="str">
        <f t="shared" si="65"/>
        <v/>
      </c>
      <c r="AM154" s="9">
        <f t="shared" si="45"/>
        <v>11900</v>
      </c>
      <c r="AN154" s="5">
        <f t="shared" si="66"/>
        <v>1900</v>
      </c>
      <c r="AO154" s="5">
        <f t="shared" si="67"/>
        <v>1918.62</v>
      </c>
      <c r="AP154" s="5">
        <f t="shared" si="68"/>
        <v>437.78035714285716</v>
      </c>
      <c r="AQ154" s="5">
        <f t="shared" si="69"/>
        <v>9.120000000000001</v>
      </c>
      <c r="AR154" s="5">
        <f t="shared" si="70"/>
        <v>2.4699999999999998</v>
      </c>
      <c r="AS154">
        <f t="shared" si="71"/>
        <v>176352.96607142856</v>
      </c>
      <c r="AT154" s="90" t="str">
        <f t="shared" si="72"/>
        <v/>
      </c>
    </row>
    <row r="155" spans="1:46" ht="21" x14ac:dyDescent="0.35">
      <c r="A155">
        <f t="shared" si="73"/>
        <v>70</v>
      </c>
      <c r="B155" s="9">
        <f t="shared" si="74"/>
        <v>12000</v>
      </c>
      <c r="C155">
        <f t="shared" si="75"/>
        <v>567.86</v>
      </c>
      <c r="D155">
        <f t="shared" si="46"/>
        <v>34.56</v>
      </c>
      <c r="E155">
        <f t="shared" si="47"/>
        <v>876.56</v>
      </c>
      <c r="F155">
        <f t="shared" si="39"/>
        <v>0</v>
      </c>
      <c r="G155">
        <f t="shared" si="40"/>
        <v>308.69999999999993</v>
      </c>
      <c r="H155">
        <f t="shared" si="48"/>
        <v>5687.65</v>
      </c>
      <c r="I155">
        <f t="shared" si="49"/>
        <v>34.56</v>
      </c>
      <c r="J155">
        <f t="shared" si="41"/>
        <v>5653.0899999999992</v>
      </c>
      <c r="K155">
        <f t="shared" si="42"/>
        <v>0</v>
      </c>
      <c r="L155">
        <f t="shared" si="50"/>
        <v>876.54</v>
      </c>
      <c r="M155">
        <f t="shared" si="51"/>
        <v>987.65</v>
      </c>
      <c r="O155" s="9">
        <f t="shared" si="43"/>
        <v>12000</v>
      </c>
      <c r="P155" s="26">
        <f t="shared" si="52"/>
        <v>5.12</v>
      </c>
      <c r="Q155" s="5">
        <f t="shared" si="53"/>
        <v>4.8</v>
      </c>
      <c r="R155" s="5">
        <f t="shared" si="54"/>
        <v>1.2000000000000002</v>
      </c>
      <c r="S155" s="5">
        <f t="shared" si="55"/>
        <v>0.4</v>
      </c>
      <c r="U155" s="9">
        <f t="shared" si="44"/>
        <v>12000</v>
      </c>
      <c r="V155" s="5">
        <f t="shared" si="56"/>
        <v>854</v>
      </c>
      <c r="W155" s="5">
        <f t="shared" si="57"/>
        <v>126</v>
      </c>
      <c r="X155" s="5">
        <f t="shared" si="58"/>
        <v>142</v>
      </c>
      <c r="Y155" s="5">
        <f t="shared" si="59"/>
        <v>4</v>
      </c>
      <c r="Z155" s="5">
        <f t="shared" si="60"/>
        <v>4</v>
      </c>
      <c r="AB155" s="5">
        <f t="shared" si="61"/>
        <v>1122</v>
      </c>
      <c r="AC155" s="5">
        <f t="shared" si="62"/>
        <v>8</v>
      </c>
      <c r="AD155" s="5">
        <f t="shared" si="63"/>
        <v>79100</v>
      </c>
      <c r="AE155" s="91" t="str">
        <f t="shared" si="64"/>
        <v/>
      </c>
      <c r="AF155" s="89" t="str">
        <f t="shared" si="65"/>
        <v/>
      </c>
      <c r="AM155" s="9">
        <f t="shared" si="45"/>
        <v>12000</v>
      </c>
      <c r="AN155" s="5">
        <f t="shared" si="66"/>
        <v>2000</v>
      </c>
      <c r="AO155" s="5">
        <f t="shared" si="67"/>
        <v>2019.6000000000001</v>
      </c>
      <c r="AP155" s="5">
        <f t="shared" si="68"/>
        <v>460.82142857142856</v>
      </c>
      <c r="AQ155" s="5">
        <f t="shared" si="69"/>
        <v>9.6000000000000014</v>
      </c>
      <c r="AR155" s="5">
        <f t="shared" si="70"/>
        <v>2.6</v>
      </c>
      <c r="AS155">
        <f t="shared" si="71"/>
        <v>178845.58749999999</v>
      </c>
      <c r="AT155" s="90" t="str">
        <f t="shared" si="72"/>
        <v/>
      </c>
    </row>
    <row r="156" spans="1:46" ht="21" x14ac:dyDescent="0.35">
      <c r="A156">
        <f t="shared" si="73"/>
        <v>71</v>
      </c>
      <c r="B156" s="9">
        <f t="shared" si="74"/>
        <v>12100</v>
      </c>
      <c r="C156">
        <f t="shared" si="75"/>
        <v>567.86</v>
      </c>
      <c r="D156">
        <f t="shared" si="46"/>
        <v>34.56</v>
      </c>
      <c r="E156">
        <f t="shared" si="47"/>
        <v>876.56</v>
      </c>
      <c r="F156">
        <f t="shared" si="39"/>
        <v>0</v>
      </c>
      <c r="G156">
        <f t="shared" si="40"/>
        <v>308.69999999999993</v>
      </c>
      <c r="H156">
        <f t="shared" si="48"/>
        <v>5687.65</v>
      </c>
      <c r="I156">
        <f t="shared" si="49"/>
        <v>34.56</v>
      </c>
      <c r="J156">
        <f t="shared" si="41"/>
        <v>5653.0899999999992</v>
      </c>
      <c r="K156">
        <f t="shared" si="42"/>
        <v>0</v>
      </c>
      <c r="L156">
        <f t="shared" si="50"/>
        <v>876.54</v>
      </c>
      <c r="M156">
        <f t="shared" si="51"/>
        <v>987.65</v>
      </c>
      <c r="O156" s="9">
        <f t="shared" si="43"/>
        <v>12100</v>
      </c>
      <c r="P156" s="26">
        <f t="shared" si="52"/>
        <v>5.12</v>
      </c>
      <c r="Q156" s="5">
        <f t="shared" si="53"/>
        <v>4.8</v>
      </c>
      <c r="R156" s="5">
        <f t="shared" si="54"/>
        <v>1.2000000000000002</v>
      </c>
      <c r="S156" s="5">
        <f t="shared" si="55"/>
        <v>0.4</v>
      </c>
      <c r="U156" s="9">
        <f t="shared" si="44"/>
        <v>12100</v>
      </c>
      <c r="V156" s="5">
        <f t="shared" si="56"/>
        <v>854</v>
      </c>
      <c r="W156" s="5">
        <f t="shared" si="57"/>
        <v>126</v>
      </c>
      <c r="X156" s="5">
        <f t="shared" si="58"/>
        <v>142</v>
      </c>
      <c r="Y156" s="5">
        <f t="shared" si="59"/>
        <v>4</v>
      </c>
      <c r="Z156" s="5">
        <f t="shared" si="60"/>
        <v>4</v>
      </c>
      <c r="AB156" s="5">
        <f t="shared" si="61"/>
        <v>1122</v>
      </c>
      <c r="AC156" s="5">
        <f t="shared" si="62"/>
        <v>8</v>
      </c>
      <c r="AD156" s="5">
        <f t="shared" si="63"/>
        <v>80230</v>
      </c>
      <c r="AE156" s="91" t="str">
        <f t="shared" si="64"/>
        <v/>
      </c>
      <c r="AF156" s="89" t="str">
        <f t="shared" si="65"/>
        <v/>
      </c>
      <c r="AM156" s="9">
        <f t="shared" si="45"/>
        <v>12100</v>
      </c>
      <c r="AN156" s="5">
        <f t="shared" si="66"/>
        <v>2100</v>
      </c>
      <c r="AO156" s="5">
        <f t="shared" si="67"/>
        <v>2120.58</v>
      </c>
      <c r="AP156" s="5">
        <f t="shared" si="68"/>
        <v>483.86249999999995</v>
      </c>
      <c r="AQ156" s="5">
        <f t="shared" si="69"/>
        <v>10.08</v>
      </c>
      <c r="AR156" s="5">
        <f t="shared" si="70"/>
        <v>2.7300000000000004</v>
      </c>
      <c r="AS156">
        <f t="shared" si="71"/>
        <v>181462.84</v>
      </c>
      <c r="AT156" s="90" t="str">
        <f t="shared" si="72"/>
        <v/>
      </c>
    </row>
    <row r="157" spans="1:46" ht="21" x14ac:dyDescent="0.35">
      <c r="A157">
        <f t="shared" si="73"/>
        <v>72</v>
      </c>
      <c r="B157" s="9">
        <f t="shared" si="74"/>
        <v>12200</v>
      </c>
      <c r="C157">
        <f t="shared" si="75"/>
        <v>567.86</v>
      </c>
      <c r="D157">
        <f t="shared" si="46"/>
        <v>34.56</v>
      </c>
      <c r="E157">
        <f t="shared" si="47"/>
        <v>876.56</v>
      </c>
      <c r="F157">
        <f t="shared" si="39"/>
        <v>0</v>
      </c>
      <c r="G157">
        <f t="shared" si="40"/>
        <v>308.69999999999993</v>
      </c>
      <c r="H157">
        <f t="shared" si="48"/>
        <v>5687.65</v>
      </c>
      <c r="I157">
        <f t="shared" si="49"/>
        <v>34.56</v>
      </c>
      <c r="J157">
        <f t="shared" si="41"/>
        <v>5653.0899999999992</v>
      </c>
      <c r="K157">
        <f t="shared" si="42"/>
        <v>0</v>
      </c>
      <c r="L157">
        <f t="shared" si="50"/>
        <v>876.54</v>
      </c>
      <c r="M157">
        <f t="shared" si="51"/>
        <v>987.65</v>
      </c>
      <c r="O157" s="9">
        <f t="shared" si="43"/>
        <v>12200</v>
      </c>
      <c r="P157" s="26">
        <f t="shared" si="52"/>
        <v>5.12</v>
      </c>
      <c r="Q157" s="5">
        <f t="shared" si="53"/>
        <v>4.8</v>
      </c>
      <c r="R157" s="5">
        <f t="shared" si="54"/>
        <v>1.2000000000000002</v>
      </c>
      <c r="S157" s="5">
        <f t="shared" si="55"/>
        <v>0.4</v>
      </c>
      <c r="U157" s="9">
        <f t="shared" si="44"/>
        <v>12200</v>
      </c>
      <c r="V157" s="5">
        <f t="shared" si="56"/>
        <v>854</v>
      </c>
      <c r="W157" s="5">
        <f t="shared" si="57"/>
        <v>126</v>
      </c>
      <c r="X157" s="5">
        <f t="shared" si="58"/>
        <v>142</v>
      </c>
      <c r="Y157" s="5">
        <f t="shared" si="59"/>
        <v>4</v>
      </c>
      <c r="Z157" s="5">
        <f t="shared" si="60"/>
        <v>4</v>
      </c>
      <c r="AB157" s="5">
        <f t="shared" si="61"/>
        <v>1122</v>
      </c>
      <c r="AC157" s="5">
        <f t="shared" si="62"/>
        <v>8</v>
      </c>
      <c r="AD157" s="5">
        <f t="shared" si="63"/>
        <v>81360</v>
      </c>
      <c r="AE157" s="91" t="str">
        <f t="shared" si="64"/>
        <v/>
      </c>
      <c r="AF157" s="89" t="str">
        <f t="shared" si="65"/>
        <v/>
      </c>
      <c r="AM157" s="9">
        <f t="shared" si="45"/>
        <v>12200</v>
      </c>
      <c r="AN157" s="5">
        <f t="shared" si="66"/>
        <v>2200</v>
      </c>
      <c r="AO157" s="5">
        <f t="shared" si="67"/>
        <v>2221.56</v>
      </c>
      <c r="AP157" s="5">
        <f t="shared" si="68"/>
        <v>506.90357142857147</v>
      </c>
      <c r="AQ157" s="5">
        <f t="shared" si="69"/>
        <v>10.56</v>
      </c>
      <c r="AR157" s="5">
        <f t="shared" si="70"/>
        <v>2.86</v>
      </c>
      <c r="AS157">
        <f t="shared" si="71"/>
        <v>184204.72357142856</v>
      </c>
      <c r="AT157" s="90" t="str">
        <f t="shared" si="72"/>
        <v/>
      </c>
    </row>
    <row r="158" spans="1:46" ht="21" x14ac:dyDescent="0.35">
      <c r="A158">
        <f t="shared" si="73"/>
        <v>73</v>
      </c>
      <c r="B158" s="9">
        <f t="shared" si="74"/>
        <v>12300</v>
      </c>
      <c r="C158">
        <f t="shared" si="75"/>
        <v>567.86</v>
      </c>
      <c r="D158">
        <f t="shared" si="46"/>
        <v>34.56</v>
      </c>
      <c r="E158">
        <f t="shared" si="47"/>
        <v>876.56</v>
      </c>
      <c r="F158">
        <f t="shared" si="39"/>
        <v>0</v>
      </c>
      <c r="G158">
        <f t="shared" si="40"/>
        <v>308.69999999999993</v>
      </c>
      <c r="H158">
        <f t="shared" si="48"/>
        <v>5687.65</v>
      </c>
      <c r="I158">
        <f t="shared" si="49"/>
        <v>34.56</v>
      </c>
      <c r="J158">
        <f t="shared" si="41"/>
        <v>5653.0899999999992</v>
      </c>
      <c r="K158">
        <f t="shared" si="42"/>
        <v>0</v>
      </c>
      <c r="L158">
        <f t="shared" si="50"/>
        <v>876.54</v>
      </c>
      <c r="M158">
        <f t="shared" si="51"/>
        <v>987.65</v>
      </c>
      <c r="O158" s="9">
        <f t="shared" si="43"/>
        <v>12300</v>
      </c>
      <c r="P158" s="26">
        <f t="shared" si="52"/>
        <v>5.12</v>
      </c>
      <c r="Q158" s="5">
        <f t="shared" si="53"/>
        <v>4.8</v>
      </c>
      <c r="R158" s="5">
        <f t="shared" si="54"/>
        <v>1.2000000000000002</v>
      </c>
      <c r="S158" s="5">
        <f t="shared" si="55"/>
        <v>0.4</v>
      </c>
      <c r="U158" s="9">
        <f t="shared" si="44"/>
        <v>12300</v>
      </c>
      <c r="V158" s="5">
        <f t="shared" si="56"/>
        <v>854</v>
      </c>
      <c r="W158" s="5">
        <f t="shared" si="57"/>
        <v>126</v>
      </c>
      <c r="X158" s="5">
        <f t="shared" si="58"/>
        <v>142</v>
      </c>
      <c r="Y158" s="5">
        <f t="shared" si="59"/>
        <v>4</v>
      </c>
      <c r="Z158" s="5">
        <f t="shared" si="60"/>
        <v>4</v>
      </c>
      <c r="AB158" s="5">
        <f t="shared" si="61"/>
        <v>1122</v>
      </c>
      <c r="AC158" s="5">
        <f t="shared" si="62"/>
        <v>8</v>
      </c>
      <c r="AD158" s="5">
        <f t="shared" si="63"/>
        <v>82490</v>
      </c>
      <c r="AE158" s="91" t="str">
        <f t="shared" si="64"/>
        <v/>
      </c>
      <c r="AF158" s="89" t="str">
        <f t="shared" si="65"/>
        <v/>
      </c>
      <c r="AM158" s="9">
        <f t="shared" si="45"/>
        <v>12300</v>
      </c>
      <c r="AN158" s="5">
        <f t="shared" si="66"/>
        <v>2300</v>
      </c>
      <c r="AO158" s="5">
        <f t="shared" si="67"/>
        <v>2322.54</v>
      </c>
      <c r="AP158" s="5">
        <f t="shared" si="68"/>
        <v>529.94464285714287</v>
      </c>
      <c r="AQ158" s="5">
        <f t="shared" si="69"/>
        <v>11.040000000000001</v>
      </c>
      <c r="AR158" s="5">
        <f t="shared" si="70"/>
        <v>2.99</v>
      </c>
      <c r="AS158">
        <f t="shared" si="71"/>
        <v>187071.23821428569</v>
      </c>
      <c r="AT158" s="90" t="str">
        <f t="shared" si="72"/>
        <v/>
      </c>
    </row>
    <row r="159" spans="1:46" ht="21" x14ac:dyDescent="0.35">
      <c r="A159">
        <f t="shared" si="73"/>
        <v>74</v>
      </c>
      <c r="B159" s="9">
        <f t="shared" si="74"/>
        <v>12400</v>
      </c>
      <c r="C159">
        <f t="shared" si="75"/>
        <v>567.86</v>
      </c>
      <c r="D159">
        <f t="shared" si="46"/>
        <v>34.56</v>
      </c>
      <c r="E159">
        <f t="shared" si="47"/>
        <v>876.56</v>
      </c>
      <c r="F159">
        <f t="shared" si="39"/>
        <v>0</v>
      </c>
      <c r="G159">
        <f t="shared" si="40"/>
        <v>308.69999999999993</v>
      </c>
      <c r="H159">
        <f t="shared" si="48"/>
        <v>5687.65</v>
      </c>
      <c r="I159">
        <f t="shared" si="49"/>
        <v>34.56</v>
      </c>
      <c r="J159">
        <f t="shared" si="41"/>
        <v>5653.0899999999992</v>
      </c>
      <c r="K159">
        <f t="shared" si="42"/>
        <v>0</v>
      </c>
      <c r="L159">
        <f t="shared" si="50"/>
        <v>876.54</v>
      </c>
      <c r="M159">
        <f t="shared" si="51"/>
        <v>987.65</v>
      </c>
      <c r="O159" s="9">
        <f t="shared" si="43"/>
        <v>12400</v>
      </c>
      <c r="P159" s="26">
        <f t="shared" si="52"/>
        <v>5.12</v>
      </c>
      <c r="Q159" s="5">
        <f t="shared" si="53"/>
        <v>4.8</v>
      </c>
      <c r="R159" s="5">
        <f t="shared" si="54"/>
        <v>1.2000000000000002</v>
      </c>
      <c r="S159" s="5">
        <f t="shared" si="55"/>
        <v>0.4</v>
      </c>
      <c r="U159" s="9">
        <f t="shared" si="44"/>
        <v>12400</v>
      </c>
      <c r="V159" s="5">
        <f t="shared" si="56"/>
        <v>854</v>
      </c>
      <c r="W159" s="5">
        <f t="shared" si="57"/>
        <v>126</v>
      </c>
      <c r="X159" s="5">
        <f t="shared" si="58"/>
        <v>142</v>
      </c>
      <c r="Y159" s="5">
        <f t="shared" si="59"/>
        <v>4</v>
      </c>
      <c r="Z159" s="5">
        <f t="shared" si="60"/>
        <v>4</v>
      </c>
      <c r="AB159" s="5">
        <f t="shared" si="61"/>
        <v>1122</v>
      </c>
      <c r="AC159" s="5">
        <f t="shared" si="62"/>
        <v>8</v>
      </c>
      <c r="AD159" s="5">
        <f t="shared" si="63"/>
        <v>83620</v>
      </c>
      <c r="AE159" s="91" t="str">
        <f t="shared" si="64"/>
        <v/>
      </c>
      <c r="AF159" s="89" t="str">
        <f t="shared" si="65"/>
        <v/>
      </c>
      <c r="AM159" s="9">
        <f t="shared" si="45"/>
        <v>12400</v>
      </c>
      <c r="AN159" s="5">
        <f t="shared" si="66"/>
        <v>2400</v>
      </c>
      <c r="AO159" s="5">
        <f t="shared" si="67"/>
        <v>2423.52</v>
      </c>
      <c r="AP159" s="5">
        <f t="shared" si="68"/>
        <v>552.98571428571427</v>
      </c>
      <c r="AQ159" s="5">
        <f t="shared" si="69"/>
        <v>11.52</v>
      </c>
      <c r="AR159" s="5">
        <f t="shared" si="70"/>
        <v>3.12</v>
      </c>
      <c r="AS159">
        <f t="shared" si="71"/>
        <v>190062.38392857142</v>
      </c>
      <c r="AT159" s="90" t="str">
        <f t="shared" si="72"/>
        <v/>
      </c>
    </row>
    <row r="160" spans="1:46" ht="21" x14ac:dyDescent="0.35">
      <c r="A160">
        <f t="shared" si="73"/>
        <v>75</v>
      </c>
      <c r="B160" s="9">
        <f t="shared" si="74"/>
        <v>12500</v>
      </c>
      <c r="C160">
        <f t="shared" si="75"/>
        <v>567.86</v>
      </c>
      <c r="D160">
        <f t="shared" si="46"/>
        <v>34.56</v>
      </c>
      <c r="E160">
        <f t="shared" si="47"/>
        <v>876.56</v>
      </c>
      <c r="F160">
        <f t="shared" si="39"/>
        <v>0</v>
      </c>
      <c r="G160">
        <f t="shared" si="40"/>
        <v>308.69999999999993</v>
      </c>
      <c r="H160">
        <f t="shared" si="48"/>
        <v>5687.65</v>
      </c>
      <c r="I160">
        <f t="shared" si="49"/>
        <v>34.56</v>
      </c>
      <c r="J160">
        <f t="shared" si="41"/>
        <v>5653.0899999999992</v>
      </c>
      <c r="K160">
        <f t="shared" si="42"/>
        <v>0</v>
      </c>
      <c r="L160">
        <f t="shared" si="50"/>
        <v>876.54</v>
      </c>
      <c r="M160">
        <f t="shared" si="51"/>
        <v>987.65</v>
      </c>
      <c r="O160" s="9">
        <f t="shared" si="43"/>
        <v>12500</v>
      </c>
      <c r="P160" s="26">
        <f t="shared" si="52"/>
        <v>5.12</v>
      </c>
      <c r="Q160" s="5">
        <f t="shared" si="53"/>
        <v>4.8</v>
      </c>
      <c r="R160" s="5">
        <f t="shared" si="54"/>
        <v>1.2000000000000002</v>
      </c>
      <c r="S160" s="5">
        <f t="shared" si="55"/>
        <v>0.4</v>
      </c>
      <c r="U160" s="9">
        <f t="shared" si="44"/>
        <v>12500</v>
      </c>
      <c r="V160" s="5">
        <f t="shared" si="56"/>
        <v>854</v>
      </c>
      <c r="W160" s="5">
        <f t="shared" si="57"/>
        <v>126</v>
      </c>
      <c r="X160" s="5">
        <f t="shared" si="58"/>
        <v>142</v>
      </c>
      <c r="Y160" s="5">
        <f t="shared" si="59"/>
        <v>4</v>
      </c>
      <c r="Z160" s="5">
        <f t="shared" si="60"/>
        <v>4</v>
      </c>
      <c r="AB160" s="5">
        <f t="shared" si="61"/>
        <v>1122</v>
      </c>
      <c r="AC160" s="5">
        <f t="shared" si="62"/>
        <v>8</v>
      </c>
      <c r="AD160" s="5">
        <f t="shared" si="63"/>
        <v>84750</v>
      </c>
      <c r="AE160" s="91" t="str">
        <f t="shared" si="64"/>
        <v/>
      </c>
      <c r="AF160" s="89" t="str">
        <f t="shared" si="65"/>
        <v/>
      </c>
      <c r="AM160" s="9">
        <f t="shared" si="45"/>
        <v>12500</v>
      </c>
      <c r="AN160" s="5">
        <f t="shared" si="66"/>
        <v>2500</v>
      </c>
      <c r="AO160" s="5">
        <f t="shared" si="67"/>
        <v>2524.5</v>
      </c>
      <c r="AP160" s="5">
        <f t="shared" si="68"/>
        <v>576.02678571428567</v>
      </c>
      <c r="AQ160" s="5">
        <f t="shared" si="69"/>
        <v>12</v>
      </c>
      <c r="AR160" s="5">
        <f t="shared" si="70"/>
        <v>3.25</v>
      </c>
      <c r="AS160">
        <f t="shared" si="71"/>
        <v>193178.16071428571</v>
      </c>
      <c r="AT160" s="90" t="str">
        <f t="shared" si="72"/>
        <v/>
      </c>
    </row>
    <row r="161" spans="1:46" ht="21" x14ac:dyDescent="0.35">
      <c r="A161">
        <f t="shared" si="73"/>
        <v>76</v>
      </c>
      <c r="B161" s="9">
        <f t="shared" si="74"/>
        <v>12600</v>
      </c>
      <c r="C161">
        <f t="shared" si="75"/>
        <v>567.86</v>
      </c>
      <c r="D161">
        <f t="shared" si="46"/>
        <v>34.56</v>
      </c>
      <c r="E161">
        <f t="shared" si="47"/>
        <v>876.56</v>
      </c>
      <c r="F161">
        <f t="shared" si="39"/>
        <v>0</v>
      </c>
      <c r="G161">
        <f t="shared" si="40"/>
        <v>308.69999999999993</v>
      </c>
      <c r="H161">
        <f t="shared" si="48"/>
        <v>5687.65</v>
      </c>
      <c r="I161">
        <f t="shared" si="49"/>
        <v>34.56</v>
      </c>
      <c r="J161">
        <f t="shared" si="41"/>
        <v>5653.0899999999992</v>
      </c>
      <c r="K161">
        <f t="shared" si="42"/>
        <v>0</v>
      </c>
      <c r="L161">
        <f t="shared" si="50"/>
        <v>876.54</v>
      </c>
      <c r="M161">
        <f t="shared" si="51"/>
        <v>987.65</v>
      </c>
      <c r="O161" s="9">
        <f t="shared" si="43"/>
        <v>12600</v>
      </c>
      <c r="P161" s="26">
        <f t="shared" si="52"/>
        <v>5.12</v>
      </c>
      <c r="Q161" s="5">
        <f t="shared" si="53"/>
        <v>4.8</v>
      </c>
      <c r="R161" s="5">
        <f t="shared" si="54"/>
        <v>1.2000000000000002</v>
      </c>
      <c r="S161" s="5">
        <f t="shared" si="55"/>
        <v>0.4</v>
      </c>
      <c r="U161" s="9">
        <f t="shared" si="44"/>
        <v>12600</v>
      </c>
      <c r="V161" s="5">
        <f t="shared" si="56"/>
        <v>854</v>
      </c>
      <c r="W161" s="5">
        <f t="shared" si="57"/>
        <v>126</v>
      </c>
      <c r="X161" s="5">
        <f t="shared" si="58"/>
        <v>142</v>
      </c>
      <c r="Y161" s="5">
        <f t="shared" si="59"/>
        <v>4</v>
      </c>
      <c r="Z161" s="5">
        <f t="shared" si="60"/>
        <v>4</v>
      </c>
      <c r="AB161" s="5">
        <f t="shared" si="61"/>
        <v>1122</v>
      </c>
      <c r="AC161" s="5">
        <f t="shared" si="62"/>
        <v>8</v>
      </c>
      <c r="AD161" s="5">
        <f t="shared" si="63"/>
        <v>85880</v>
      </c>
      <c r="AE161" s="91" t="str">
        <f t="shared" si="64"/>
        <v/>
      </c>
      <c r="AF161" s="89" t="str">
        <f t="shared" si="65"/>
        <v/>
      </c>
      <c r="AM161" s="9">
        <f t="shared" si="45"/>
        <v>12600</v>
      </c>
      <c r="AN161" s="5">
        <f t="shared" si="66"/>
        <v>2600</v>
      </c>
      <c r="AO161" s="5">
        <f t="shared" si="67"/>
        <v>2625.48</v>
      </c>
      <c r="AP161" s="5">
        <f t="shared" si="68"/>
        <v>599.06785714285718</v>
      </c>
      <c r="AQ161" s="5">
        <f t="shared" si="69"/>
        <v>12.48</v>
      </c>
      <c r="AR161" s="5">
        <f t="shared" si="70"/>
        <v>3.38</v>
      </c>
      <c r="AS161">
        <f t="shared" si="71"/>
        <v>196418.56857142856</v>
      </c>
      <c r="AT161" s="90" t="str">
        <f t="shared" si="72"/>
        <v/>
      </c>
    </row>
    <row r="162" spans="1:46" ht="21" x14ac:dyDescent="0.35">
      <c r="A162">
        <f t="shared" si="73"/>
        <v>77</v>
      </c>
      <c r="B162" s="9">
        <f t="shared" si="74"/>
        <v>12700</v>
      </c>
      <c r="C162">
        <f t="shared" si="75"/>
        <v>567.86</v>
      </c>
      <c r="D162">
        <f t="shared" si="46"/>
        <v>34.56</v>
      </c>
      <c r="E162">
        <f t="shared" si="47"/>
        <v>876.56</v>
      </c>
      <c r="F162">
        <f t="shared" si="39"/>
        <v>0</v>
      </c>
      <c r="G162">
        <f t="shared" si="40"/>
        <v>308.69999999999993</v>
      </c>
      <c r="H162">
        <f t="shared" si="48"/>
        <v>5687.65</v>
      </c>
      <c r="I162">
        <f t="shared" si="49"/>
        <v>34.56</v>
      </c>
      <c r="J162">
        <f t="shared" si="41"/>
        <v>5653.0899999999992</v>
      </c>
      <c r="K162">
        <f t="shared" si="42"/>
        <v>0</v>
      </c>
      <c r="L162">
        <f t="shared" si="50"/>
        <v>876.54</v>
      </c>
      <c r="M162">
        <f t="shared" si="51"/>
        <v>987.65</v>
      </c>
      <c r="O162" s="9">
        <f t="shared" si="43"/>
        <v>12700</v>
      </c>
      <c r="P162" s="26">
        <f t="shared" si="52"/>
        <v>5.12</v>
      </c>
      <c r="Q162" s="5">
        <f t="shared" si="53"/>
        <v>4.8</v>
      </c>
      <c r="R162" s="5">
        <f t="shared" si="54"/>
        <v>1.2000000000000002</v>
      </c>
      <c r="S162" s="5">
        <f t="shared" si="55"/>
        <v>0.4</v>
      </c>
      <c r="U162" s="9">
        <f t="shared" si="44"/>
        <v>12700</v>
      </c>
      <c r="V162" s="5">
        <f t="shared" si="56"/>
        <v>854</v>
      </c>
      <c r="W162" s="5">
        <f t="shared" si="57"/>
        <v>126</v>
      </c>
      <c r="X162" s="5">
        <f t="shared" si="58"/>
        <v>142</v>
      </c>
      <c r="Y162" s="5">
        <f t="shared" si="59"/>
        <v>4</v>
      </c>
      <c r="Z162" s="5">
        <f t="shared" si="60"/>
        <v>4</v>
      </c>
      <c r="AB162" s="5">
        <f t="shared" si="61"/>
        <v>1122</v>
      </c>
      <c r="AC162" s="5">
        <f t="shared" si="62"/>
        <v>8</v>
      </c>
      <c r="AD162" s="5">
        <f t="shared" si="63"/>
        <v>87010</v>
      </c>
      <c r="AE162" s="91" t="str">
        <f t="shared" si="64"/>
        <v/>
      </c>
      <c r="AF162" s="89" t="str">
        <f t="shared" si="65"/>
        <v/>
      </c>
      <c r="AM162" s="9">
        <f t="shared" si="45"/>
        <v>12700</v>
      </c>
      <c r="AN162" s="5">
        <f t="shared" si="66"/>
        <v>2700</v>
      </c>
      <c r="AO162" s="5">
        <f t="shared" si="67"/>
        <v>2726.46</v>
      </c>
      <c r="AP162" s="5">
        <f t="shared" si="68"/>
        <v>622.10892857142858</v>
      </c>
      <c r="AQ162" s="5">
        <f t="shared" si="69"/>
        <v>12.96</v>
      </c>
      <c r="AR162" s="5">
        <f t="shared" si="70"/>
        <v>3.5100000000000002</v>
      </c>
      <c r="AS162">
        <f t="shared" si="71"/>
        <v>199783.60749999998</v>
      </c>
      <c r="AT162" s="90" t="str">
        <f t="shared" si="72"/>
        <v/>
      </c>
    </row>
    <row r="163" spans="1:46" ht="21" x14ac:dyDescent="0.35">
      <c r="A163">
        <f t="shared" si="73"/>
        <v>78</v>
      </c>
      <c r="B163" s="9">
        <f t="shared" si="74"/>
        <v>12800</v>
      </c>
      <c r="C163">
        <f t="shared" si="75"/>
        <v>567.86</v>
      </c>
      <c r="D163">
        <f t="shared" si="46"/>
        <v>34.56</v>
      </c>
      <c r="E163">
        <f t="shared" si="47"/>
        <v>876.56</v>
      </c>
      <c r="F163">
        <f t="shared" si="39"/>
        <v>0</v>
      </c>
      <c r="G163">
        <f t="shared" si="40"/>
        <v>308.69999999999993</v>
      </c>
      <c r="H163">
        <f t="shared" si="48"/>
        <v>5687.65</v>
      </c>
      <c r="I163">
        <f t="shared" si="49"/>
        <v>34.56</v>
      </c>
      <c r="J163">
        <f t="shared" si="41"/>
        <v>5653.0899999999992</v>
      </c>
      <c r="K163">
        <f t="shared" si="42"/>
        <v>0</v>
      </c>
      <c r="L163">
        <f t="shared" si="50"/>
        <v>876.54</v>
      </c>
      <c r="M163">
        <f t="shared" si="51"/>
        <v>987.65</v>
      </c>
      <c r="O163" s="9">
        <f t="shared" si="43"/>
        <v>12800</v>
      </c>
      <c r="P163" s="26">
        <f t="shared" si="52"/>
        <v>5.12</v>
      </c>
      <c r="Q163" s="5">
        <f t="shared" si="53"/>
        <v>4.8</v>
      </c>
      <c r="R163" s="5">
        <f t="shared" si="54"/>
        <v>1.2000000000000002</v>
      </c>
      <c r="S163" s="5">
        <f t="shared" si="55"/>
        <v>0.4</v>
      </c>
      <c r="U163" s="9">
        <f t="shared" si="44"/>
        <v>12800</v>
      </c>
      <c r="V163" s="5">
        <f t="shared" si="56"/>
        <v>854</v>
      </c>
      <c r="W163" s="5">
        <f t="shared" si="57"/>
        <v>126</v>
      </c>
      <c r="X163" s="5">
        <f t="shared" si="58"/>
        <v>142</v>
      </c>
      <c r="Y163" s="5">
        <f t="shared" si="59"/>
        <v>4</v>
      </c>
      <c r="Z163" s="5">
        <f t="shared" si="60"/>
        <v>4</v>
      </c>
      <c r="AB163" s="5">
        <f t="shared" si="61"/>
        <v>1122</v>
      </c>
      <c r="AC163" s="5">
        <f t="shared" si="62"/>
        <v>8</v>
      </c>
      <c r="AD163" s="5">
        <f t="shared" si="63"/>
        <v>88140</v>
      </c>
      <c r="AE163" s="91" t="str">
        <f t="shared" si="64"/>
        <v/>
      </c>
      <c r="AF163" s="89" t="str">
        <f t="shared" si="65"/>
        <v/>
      </c>
      <c r="AM163" s="9">
        <f t="shared" si="45"/>
        <v>12800</v>
      </c>
      <c r="AN163" s="5">
        <f t="shared" si="66"/>
        <v>2800</v>
      </c>
      <c r="AO163" s="5">
        <f t="shared" si="67"/>
        <v>2827.44</v>
      </c>
      <c r="AP163" s="5">
        <f t="shared" si="68"/>
        <v>645.15000000000009</v>
      </c>
      <c r="AQ163" s="5">
        <f t="shared" si="69"/>
        <v>13.440000000000001</v>
      </c>
      <c r="AR163" s="5">
        <f t="shared" si="70"/>
        <v>3.6400000000000006</v>
      </c>
      <c r="AS163">
        <f t="shared" si="71"/>
        <v>203273.2775</v>
      </c>
      <c r="AT163" s="90" t="str">
        <f t="shared" si="72"/>
        <v/>
      </c>
    </row>
    <row r="164" spans="1:46" ht="21" x14ac:dyDescent="0.35">
      <c r="A164">
        <f t="shared" si="73"/>
        <v>79</v>
      </c>
      <c r="B164" s="9">
        <f t="shared" si="74"/>
        <v>12900</v>
      </c>
      <c r="C164">
        <f t="shared" si="75"/>
        <v>567.86</v>
      </c>
      <c r="D164">
        <f t="shared" si="46"/>
        <v>34.56</v>
      </c>
      <c r="E164">
        <f t="shared" si="47"/>
        <v>876.56</v>
      </c>
      <c r="F164">
        <f t="shared" si="39"/>
        <v>0</v>
      </c>
      <c r="G164">
        <f t="shared" si="40"/>
        <v>308.69999999999993</v>
      </c>
      <c r="H164">
        <f t="shared" si="48"/>
        <v>5687.65</v>
      </c>
      <c r="I164">
        <f t="shared" si="49"/>
        <v>34.56</v>
      </c>
      <c r="J164">
        <f t="shared" si="41"/>
        <v>5653.0899999999992</v>
      </c>
      <c r="K164">
        <f t="shared" si="42"/>
        <v>0</v>
      </c>
      <c r="L164">
        <f t="shared" si="50"/>
        <v>876.54</v>
      </c>
      <c r="M164">
        <f t="shared" si="51"/>
        <v>987.65</v>
      </c>
      <c r="O164" s="9">
        <f t="shared" si="43"/>
        <v>12900</v>
      </c>
      <c r="P164" s="26">
        <f t="shared" si="52"/>
        <v>5.12</v>
      </c>
      <c r="Q164" s="5">
        <f t="shared" si="53"/>
        <v>4.8</v>
      </c>
      <c r="R164" s="5">
        <f t="shared" si="54"/>
        <v>1.2000000000000002</v>
      </c>
      <c r="S164" s="5">
        <f t="shared" si="55"/>
        <v>0.4</v>
      </c>
      <c r="U164" s="9">
        <f t="shared" si="44"/>
        <v>12900</v>
      </c>
      <c r="V164" s="5">
        <f t="shared" si="56"/>
        <v>854</v>
      </c>
      <c r="W164" s="5">
        <f t="shared" si="57"/>
        <v>126</v>
      </c>
      <c r="X164" s="5">
        <f t="shared" si="58"/>
        <v>142</v>
      </c>
      <c r="Y164" s="5">
        <f t="shared" si="59"/>
        <v>4</v>
      </c>
      <c r="Z164" s="5">
        <f t="shared" si="60"/>
        <v>4</v>
      </c>
      <c r="AB164" s="5">
        <f t="shared" si="61"/>
        <v>1122</v>
      </c>
      <c r="AC164" s="5">
        <f t="shared" si="62"/>
        <v>8</v>
      </c>
      <c r="AD164" s="5">
        <f t="shared" si="63"/>
        <v>89270</v>
      </c>
      <c r="AE164" s="91" t="str">
        <f t="shared" si="64"/>
        <v/>
      </c>
      <c r="AF164" s="89" t="str">
        <f t="shared" si="65"/>
        <v/>
      </c>
      <c r="AM164" s="9">
        <f t="shared" si="45"/>
        <v>12900</v>
      </c>
      <c r="AN164" s="5">
        <f t="shared" si="66"/>
        <v>2900</v>
      </c>
      <c r="AO164" s="5">
        <f t="shared" si="67"/>
        <v>2928.42</v>
      </c>
      <c r="AP164" s="5">
        <f t="shared" si="68"/>
        <v>668.19107142857138</v>
      </c>
      <c r="AQ164" s="5">
        <f t="shared" si="69"/>
        <v>13.919999999999998</v>
      </c>
      <c r="AR164" s="5">
        <f t="shared" si="70"/>
        <v>3.7700000000000005</v>
      </c>
      <c r="AS164">
        <f t="shared" si="71"/>
        <v>206887.57857142857</v>
      </c>
      <c r="AT164" s="90" t="str">
        <f t="shared" si="72"/>
        <v/>
      </c>
    </row>
    <row r="165" spans="1:46" ht="21" x14ac:dyDescent="0.35">
      <c r="A165">
        <f t="shared" si="73"/>
        <v>80</v>
      </c>
      <c r="B165" s="9">
        <f t="shared" si="74"/>
        <v>13000</v>
      </c>
      <c r="C165">
        <f t="shared" si="75"/>
        <v>567.86</v>
      </c>
      <c r="D165">
        <f t="shared" si="46"/>
        <v>34.56</v>
      </c>
      <c r="E165">
        <f t="shared" si="47"/>
        <v>876.56</v>
      </c>
      <c r="F165">
        <f t="shared" si="39"/>
        <v>0</v>
      </c>
      <c r="G165">
        <f t="shared" si="40"/>
        <v>308.69999999999993</v>
      </c>
      <c r="H165">
        <f t="shared" si="48"/>
        <v>5687.65</v>
      </c>
      <c r="I165">
        <f t="shared" si="49"/>
        <v>34.56</v>
      </c>
      <c r="J165">
        <f t="shared" si="41"/>
        <v>5653.0899999999992</v>
      </c>
      <c r="K165">
        <f t="shared" si="42"/>
        <v>0</v>
      </c>
      <c r="L165">
        <f t="shared" si="50"/>
        <v>876.54</v>
      </c>
      <c r="M165">
        <f t="shared" si="51"/>
        <v>987.65</v>
      </c>
      <c r="O165" s="9">
        <f t="shared" si="43"/>
        <v>13000</v>
      </c>
      <c r="P165" s="26">
        <f t="shared" si="52"/>
        <v>5.12</v>
      </c>
      <c r="Q165" s="5">
        <f t="shared" si="53"/>
        <v>4.8</v>
      </c>
      <c r="R165" s="5">
        <f t="shared" si="54"/>
        <v>1.2000000000000002</v>
      </c>
      <c r="S165" s="5">
        <f t="shared" si="55"/>
        <v>0.4</v>
      </c>
      <c r="U165" s="9">
        <f t="shared" si="44"/>
        <v>13000</v>
      </c>
      <c r="V165" s="5">
        <f t="shared" si="56"/>
        <v>854</v>
      </c>
      <c r="W165" s="5">
        <f t="shared" si="57"/>
        <v>126</v>
      </c>
      <c r="X165" s="5">
        <f t="shared" si="58"/>
        <v>142</v>
      </c>
      <c r="Y165" s="5">
        <f t="shared" si="59"/>
        <v>4</v>
      </c>
      <c r="Z165" s="5">
        <f t="shared" si="60"/>
        <v>4</v>
      </c>
      <c r="AB165" s="5">
        <f t="shared" si="61"/>
        <v>1122</v>
      </c>
      <c r="AC165" s="5">
        <f t="shared" si="62"/>
        <v>8</v>
      </c>
      <c r="AD165" s="5">
        <f t="shared" si="63"/>
        <v>90400</v>
      </c>
      <c r="AE165" s="91" t="str">
        <f t="shared" si="64"/>
        <v/>
      </c>
      <c r="AF165" s="89" t="str">
        <f t="shared" si="65"/>
        <v/>
      </c>
      <c r="AM165" s="9">
        <f t="shared" si="45"/>
        <v>13000</v>
      </c>
      <c r="AN165" s="5">
        <f t="shared" si="66"/>
        <v>3000</v>
      </c>
      <c r="AO165" s="5">
        <f t="shared" si="67"/>
        <v>3029.3999999999996</v>
      </c>
      <c r="AP165" s="5">
        <f t="shared" si="68"/>
        <v>691.23214285714289</v>
      </c>
      <c r="AQ165" s="5">
        <f t="shared" si="69"/>
        <v>14.399999999999999</v>
      </c>
      <c r="AR165" s="5">
        <f t="shared" si="70"/>
        <v>3.9</v>
      </c>
      <c r="AS165">
        <f t="shared" si="71"/>
        <v>210626.51071428572</v>
      </c>
      <c r="AT165" s="90" t="str">
        <f t="shared" si="72"/>
        <v/>
      </c>
    </row>
    <row r="166" spans="1:46" ht="21" x14ac:dyDescent="0.35">
      <c r="A166">
        <f t="shared" si="73"/>
        <v>81</v>
      </c>
      <c r="B166" s="9">
        <f t="shared" si="74"/>
        <v>13100</v>
      </c>
      <c r="C166">
        <f t="shared" si="75"/>
        <v>567.86</v>
      </c>
      <c r="D166">
        <f t="shared" si="46"/>
        <v>34.56</v>
      </c>
      <c r="E166">
        <f t="shared" si="47"/>
        <v>876.56</v>
      </c>
      <c r="F166">
        <f t="shared" si="39"/>
        <v>0</v>
      </c>
      <c r="G166">
        <f t="shared" si="40"/>
        <v>308.69999999999993</v>
      </c>
      <c r="H166">
        <f t="shared" si="48"/>
        <v>5687.65</v>
      </c>
      <c r="I166">
        <f t="shared" si="49"/>
        <v>34.56</v>
      </c>
      <c r="J166">
        <f t="shared" si="41"/>
        <v>5653.0899999999992</v>
      </c>
      <c r="K166">
        <f t="shared" si="42"/>
        <v>0</v>
      </c>
      <c r="L166">
        <f t="shared" si="50"/>
        <v>876.54</v>
      </c>
      <c r="M166">
        <f t="shared" si="51"/>
        <v>987.65</v>
      </c>
      <c r="O166" s="9">
        <f t="shared" si="43"/>
        <v>13100</v>
      </c>
      <c r="P166" s="26">
        <f t="shared" si="52"/>
        <v>5.12</v>
      </c>
      <c r="Q166" s="5">
        <f t="shared" si="53"/>
        <v>4.8</v>
      </c>
      <c r="R166" s="5">
        <f t="shared" si="54"/>
        <v>1.2000000000000002</v>
      </c>
      <c r="S166" s="5">
        <f t="shared" si="55"/>
        <v>0.4</v>
      </c>
      <c r="U166" s="9">
        <f t="shared" si="44"/>
        <v>13100</v>
      </c>
      <c r="V166" s="5">
        <f t="shared" si="56"/>
        <v>854</v>
      </c>
      <c r="W166" s="5">
        <f t="shared" si="57"/>
        <v>126</v>
      </c>
      <c r="X166" s="5">
        <f t="shared" si="58"/>
        <v>142</v>
      </c>
      <c r="Y166" s="5">
        <f t="shared" si="59"/>
        <v>4</v>
      </c>
      <c r="Z166" s="5">
        <f t="shared" si="60"/>
        <v>4</v>
      </c>
      <c r="AB166" s="5">
        <f t="shared" si="61"/>
        <v>1122</v>
      </c>
      <c r="AC166" s="5">
        <f t="shared" si="62"/>
        <v>8</v>
      </c>
      <c r="AD166" s="5">
        <f t="shared" si="63"/>
        <v>91530</v>
      </c>
      <c r="AE166" s="91" t="str">
        <f t="shared" si="64"/>
        <v/>
      </c>
      <c r="AF166" s="89" t="str">
        <f t="shared" si="65"/>
        <v/>
      </c>
      <c r="AM166" s="9">
        <f t="shared" si="45"/>
        <v>13100</v>
      </c>
      <c r="AN166" s="5">
        <f t="shared" si="66"/>
        <v>3100</v>
      </c>
      <c r="AO166" s="5">
        <f t="shared" si="67"/>
        <v>3130.38</v>
      </c>
      <c r="AP166" s="5">
        <f t="shared" si="68"/>
        <v>714.27321428571429</v>
      </c>
      <c r="AQ166" s="5">
        <f t="shared" si="69"/>
        <v>14.879999999999999</v>
      </c>
      <c r="AR166" s="5">
        <f t="shared" si="70"/>
        <v>4.03</v>
      </c>
      <c r="AS166">
        <f t="shared" si="71"/>
        <v>214490.07392857142</v>
      </c>
      <c r="AT166" s="90" t="str">
        <f t="shared" si="72"/>
        <v/>
      </c>
    </row>
    <row r="167" spans="1:46" ht="21" x14ac:dyDescent="0.35">
      <c r="A167">
        <f t="shared" si="73"/>
        <v>82</v>
      </c>
      <c r="B167" s="9">
        <f t="shared" si="74"/>
        <v>13200</v>
      </c>
      <c r="C167">
        <f t="shared" si="75"/>
        <v>567.86</v>
      </c>
      <c r="D167">
        <f t="shared" si="46"/>
        <v>34.56</v>
      </c>
      <c r="E167">
        <f t="shared" si="47"/>
        <v>876.56</v>
      </c>
      <c r="F167">
        <f t="shared" si="39"/>
        <v>0</v>
      </c>
      <c r="G167">
        <f t="shared" si="40"/>
        <v>308.69999999999993</v>
      </c>
      <c r="H167">
        <f t="shared" si="48"/>
        <v>5687.65</v>
      </c>
      <c r="I167">
        <f t="shared" si="49"/>
        <v>34.56</v>
      </c>
      <c r="J167">
        <f t="shared" si="41"/>
        <v>5653.0899999999992</v>
      </c>
      <c r="K167">
        <f t="shared" si="42"/>
        <v>0</v>
      </c>
      <c r="L167">
        <f t="shared" si="50"/>
        <v>876.54</v>
      </c>
      <c r="M167">
        <f t="shared" si="51"/>
        <v>987.65</v>
      </c>
      <c r="O167" s="9">
        <f t="shared" si="43"/>
        <v>13200</v>
      </c>
      <c r="P167" s="26">
        <f t="shared" si="52"/>
        <v>5.12</v>
      </c>
      <c r="Q167" s="5">
        <f t="shared" si="53"/>
        <v>4.8</v>
      </c>
      <c r="R167" s="5">
        <f t="shared" si="54"/>
        <v>1.2000000000000002</v>
      </c>
      <c r="S167" s="5">
        <f t="shared" si="55"/>
        <v>0.4</v>
      </c>
      <c r="U167" s="9">
        <f t="shared" si="44"/>
        <v>13200</v>
      </c>
      <c r="V167" s="5">
        <f t="shared" si="56"/>
        <v>854</v>
      </c>
      <c r="W167" s="5">
        <f t="shared" si="57"/>
        <v>126</v>
      </c>
      <c r="X167" s="5">
        <f t="shared" si="58"/>
        <v>142</v>
      </c>
      <c r="Y167" s="5">
        <f t="shared" si="59"/>
        <v>4</v>
      </c>
      <c r="Z167" s="5">
        <f t="shared" si="60"/>
        <v>4</v>
      </c>
      <c r="AB167" s="5">
        <f t="shared" si="61"/>
        <v>1122</v>
      </c>
      <c r="AC167" s="5">
        <f t="shared" si="62"/>
        <v>8</v>
      </c>
      <c r="AD167" s="5">
        <f t="shared" si="63"/>
        <v>92660</v>
      </c>
      <c r="AE167" s="91" t="str">
        <f t="shared" si="64"/>
        <v/>
      </c>
      <c r="AF167" s="89" t="str">
        <f t="shared" si="65"/>
        <v/>
      </c>
      <c r="AM167" s="9">
        <f t="shared" si="45"/>
        <v>13200</v>
      </c>
      <c r="AN167" s="5">
        <f t="shared" si="66"/>
        <v>3200</v>
      </c>
      <c r="AO167" s="5">
        <f t="shared" si="67"/>
        <v>3231.3599999999997</v>
      </c>
      <c r="AP167" s="5">
        <f t="shared" si="68"/>
        <v>737.31428571428569</v>
      </c>
      <c r="AQ167" s="5">
        <f t="shared" si="69"/>
        <v>15.36</v>
      </c>
      <c r="AR167" s="5">
        <f t="shared" si="70"/>
        <v>4.16</v>
      </c>
      <c r="AS167">
        <f t="shared" si="71"/>
        <v>218478.26821428569</v>
      </c>
      <c r="AT167" s="90" t="str">
        <f t="shared" si="72"/>
        <v/>
      </c>
    </row>
    <row r="168" spans="1:46" ht="21" x14ac:dyDescent="0.35">
      <c r="A168">
        <f t="shared" si="73"/>
        <v>83</v>
      </c>
      <c r="B168" s="9">
        <f t="shared" si="74"/>
        <v>13300</v>
      </c>
      <c r="C168">
        <f t="shared" si="75"/>
        <v>567.86</v>
      </c>
      <c r="D168">
        <f t="shared" si="46"/>
        <v>34.56</v>
      </c>
      <c r="E168">
        <f t="shared" si="47"/>
        <v>876.56</v>
      </c>
      <c r="F168">
        <f t="shared" si="39"/>
        <v>0</v>
      </c>
      <c r="G168">
        <f t="shared" si="40"/>
        <v>308.69999999999993</v>
      </c>
      <c r="H168">
        <f t="shared" si="48"/>
        <v>5687.65</v>
      </c>
      <c r="I168">
        <f t="shared" si="49"/>
        <v>34.56</v>
      </c>
      <c r="J168">
        <f t="shared" si="41"/>
        <v>5653.0899999999992</v>
      </c>
      <c r="K168">
        <f t="shared" si="42"/>
        <v>0</v>
      </c>
      <c r="L168">
        <f t="shared" si="50"/>
        <v>876.54</v>
      </c>
      <c r="M168">
        <f t="shared" si="51"/>
        <v>987.65</v>
      </c>
      <c r="O168" s="9">
        <f t="shared" si="43"/>
        <v>13300</v>
      </c>
      <c r="P168" s="26">
        <f t="shared" si="52"/>
        <v>5.12</v>
      </c>
      <c r="Q168" s="5">
        <f t="shared" si="53"/>
        <v>4.8</v>
      </c>
      <c r="R168" s="5">
        <f t="shared" si="54"/>
        <v>1.2000000000000002</v>
      </c>
      <c r="S168" s="5">
        <f t="shared" si="55"/>
        <v>0.4</v>
      </c>
      <c r="U168" s="9">
        <f t="shared" si="44"/>
        <v>13300</v>
      </c>
      <c r="V168" s="5">
        <f t="shared" si="56"/>
        <v>854</v>
      </c>
      <c r="W168" s="5">
        <f t="shared" si="57"/>
        <v>126</v>
      </c>
      <c r="X168" s="5">
        <f t="shared" si="58"/>
        <v>142</v>
      </c>
      <c r="Y168" s="5">
        <f t="shared" si="59"/>
        <v>4</v>
      </c>
      <c r="Z168" s="5">
        <f t="shared" si="60"/>
        <v>4</v>
      </c>
      <c r="AB168" s="5">
        <f t="shared" si="61"/>
        <v>1122</v>
      </c>
      <c r="AC168" s="5">
        <f t="shared" si="62"/>
        <v>8</v>
      </c>
      <c r="AD168" s="5">
        <f t="shared" si="63"/>
        <v>93790</v>
      </c>
      <c r="AE168" s="91" t="str">
        <f t="shared" si="64"/>
        <v/>
      </c>
      <c r="AF168" s="89" t="str">
        <f t="shared" si="65"/>
        <v/>
      </c>
      <c r="AM168" s="9">
        <f t="shared" si="45"/>
        <v>13300</v>
      </c>
      <c r="AN168" s="5">
        <f t="shared" si="66"/>
        <v>3300</v>
      </c>
      <c r="AO168" s="5">
        <f t="shared" si="67"/>
        <v>3332.34</v>
      </c>
      <c r="AP168" s="5">
        <f t="shared" si="68"/>
        <v>760.3553571428572</v>
      </c>
      <c r="AQ168" s="5">
        <f t="shared" si="69"/>
        <v>15.84</v>
      </c>
      <c r="AR168" s="5">
        <f t="shared" si="70"/>
        <v>4.29</v>
      </c>
      <c r="AS168">
        <f t="shared" si="71"/>
        <v>222591.09357142856</v>
      </c>
      <c r="AT168" s="90" t="str">
        <f t="shared" si="72"/>
        <v/>
      </c>
    </row>
    <row r="169" spans="1:46" ht="21" x14ac:dyDescent="0.35">
      <c r="A169">
        <f t="shared" si="73"/>
        <v>84</v>
      </c>
      <c r="B169" s="9">
        <f t="shared" si="74"/>
        <v>13400</v>
      </c>
      <c r="C169">
        <f t="shared" si="75"/>
        <v>567.86</v>
      </c>
      <c r="D169">
        <f t="shared" si="46"/>
        <v>34.56</v>
      </c>
      <c r="E169">
        <f t="shared" si="47"/>
        <v>876.56</v>
      </c>
      <c r="F169">
        <f t="shared" si="39"/>
        <v>0</v>
      </c>
      <c r="G169">
        <f t="shared" si="40"/>
        <v>308.69999999999993</v>
      </c>
      <c r="H169">
        <f t="shared" si="48"/>
        <v>5687.65</v>
      </c>
      <c r="I169">
        <f t="shared" si="49"/>
        <v>34.56</v>
      </c>
      <c r="J169">
        <f t="shared" si="41"/>
        <v>5653.0899999999992</v>
      </c>
      <c r="K169">
        <f t="shared" si="42"/>
        <v>0</v>
      </c>
      <c r="L169">
        <f t="shared" si="50"/>
        <v>876.54</v>
      </c>
      <c r="M169">
        <f t="shared" si="51"/>
        <v>987.65</v>
      </c>
      <c r="O169" s="9">
        <f t="shared" si="43"/>
        <v>13400</v>
      </c>
      <c r="P169" s="26">
        <f t="shared" si="52"/>
        <v>5.12</v>
      </c>
      <c r="Q169" s="5">
        <f t="shared" si="53"/>
        <v>4.8</v>
      </c>
      <c r="R169" s="5">
        <f t="shared" si="54"/>
        <v>1.2000000000000002</v>
      </c>
      <c r="S169" s="5">
        <f t="shared" si="55"/>
        <v>0.4</v>
      </c>
      <c r="U169" s="9">
        <f t="shared" si="44"/>
        <v>13400</v>
      </c>
      <c r="V169" s="5">
        <f t="shared" si="56"/>
        <v>854</v>
      </c>
      <c r="W169" s="5">
        <f t="shared" si="57"/>
        <v>126</v>
      </c>
      <c r="X169" s="5">
        <f t="shared" si="58"/>
        <v>142</v>
      </c>
      <c r="Y169" s="5">
        <f t="shared" si="59"/>
        <v>4</v>
      </c>
      <c r="Z169" s="5">
        <f t="shared" si="60"/>
        <v>4</v>
      </c>
      <c r="AB169" s="5">
        <f t="shared" si="61"/>
        <v>1122</v>
      </c>
      <c r="AC169" s="5">
        <f t="shared" si="62"/>
        <v>8</v>
      </c>
      <c r="AD169" s="5">
        <f t="shared" si="63"/>
        <v>94920</v>
      </c>
      <c r="AE169" s="91" t="str">
        <f t="shared" si="64"/>
        <v/>
      </c>
      <c r="AF169" s="89" t="str">
        <f t="shared" si="65"/>
        <v/>
      </c>
      <c r="AM169" s="9">
        <f t="shared" si="45"/>
        <v>13400</v>
      </c>
      <c r="AN169" s="5">
        <f t="shared" si="66"/>
        <v>3400</v>
      </c>
      <c r="AO169" s="5">
        <f t="shared" si="67"/>
        <v>3433.32</v>
      </c>
      <c r="AP169" s="5">
        <f t="shared" si="68"/>
        <v>783.39642857142849</v>
      </c>
      <c r="AQ169" s="5">
        <f t="shared" si="69"/>
        <v>16.32</v>
      </c>
      <c r="AR169" s="5">
        <f t="shared" si="70"/>
        <v>4.42</v>
      </c>
      <c r="AS169">
        <f t="shared" si="71"/>
        <v>226828.55</v>
      </c>
      <c r="AT169" s="90" t="str">
        <f t="shared" si="72"/>
        <v/>
      </c>
    </row>
    <row r="170" spans="1:46" ht="21" x14ac:dyDescent="0.35">
      <c r="A170">
        <f t="shared" si="73"/>
        <v>85</v>
      </c>
      <c r="B170" s="9">
        <f t="shared" si="74"/>
        <v>13500</v>
      </c>
      <c r="C170">
        <f t="shared" si="75"/>
        <v>567.86</v>
      </c>
      <c r="D170">
        <f t="shared" si="46"/>
        <v>34.56</v>
      </c>
      <c r="E170">
        <f t="shared" si="47"/>
        <v>876.56</v>
      </c>
      <c r="F170">
        <f t="shared" si="39"/>
        <v>0</v>
      </c>
      <c r="G170">
        <f t="shared" si="40"/>
        <v>308.69999999999993</v>
      </c>
      <c r="H170">
        <f t="shared" si="48"/>
        <v>5687.65</v>
      </c>
      <c r="I170">
        <f t="shared" si="49"/>
        <v>34.56</v>
      </c>
      <c r="J170">
        <f t="shared" si="41"/>
        <v>5653.0899999999992</v>
      </c>
      <c r="K170">
        <f t="shared" si="42"/>
        <v>0</v>
      </c>
      <c r="L170">
        <f t="shared" si="50"/>
        <v>876.54</v>
      </c>
      <c r="M170">
        <f t="shared" si="51"/>
        <v>987.65</v>
      </c>
      <c r="O170" s="9">
        <f t="shared" si="43"/>
        <v>13500</v>
      </c>
      <c r="P170" s="26">
        <f t="shared" si="52"/>
        <v>5.12</v>
      </c>
      <c r="Q170" s="5">
        <f t="shared" si="53"/>
        <v>4.8</v>
      </c>
      <c r="R170" s="5">
        <f t="shared" si="54"/>
        <v>1.2000000000000002</v>
      </c>
      <c r="S170" s="5">
        <f t="shared" si="55"/>
        <v>0.4</v>
      </c>
      <c r="U170" s="9">
        <f t="shared" si="44"/>
        <v>13500</v>
      </c>
      <c r="V170" s="5">
        <f t="shared" si="56"/>
        <v>854</v>
      </c>
      <c r="W170" s="5">
        <f t="shared" si="57"/>
        <v>126</v>
      </c>
      <c r="X170" s="5">
        <f t="shared" si="58"/>
        <v>142</v>
      </c>
      <c r="Y170" s="5">
        <f t="shared" si="59"/>
        <v>4</v>
      </c>
      <c r="Z170" s="5">
        <f t="shared" si="60"/>
        <v>4</v>
      </c>
      <c r="AB170" s="5">
        <f t="shared" si="61"/>
        <v>1122</v>
      </c>
      <c r="AC170" s="5">
        <f t="shared" si="62"/>
        <v>8</v>
      </c>
      <c r="AD170" s="5">
        <f t="shared" si="63"/>
        <v>96050</v>
      </c>
      <c r="AE170" s="91" t="str">
        <f t="shared" si="64"/>
        <v/>
      </c>
      <c r="AF170" s="89" t="str">
        <f t="shared" si="65"/>
        <v/>
      </c>
      <c r="AM170" s="9">
        <f t="shared" si="45"/>
        <v>13500</v>
      </c>
      <c r="AN170" s="5">
        <f t="shared" si="66"/>
        <v>3500</v>
      </c>
      <c r="AO170" s="5">
        <f t="shared" si="67"/>
        <v>3534.2999999999997</v>
      </c>
      <c r="AP170" s="5">
        <f t="shared" si="68"/>
        <v>806.4375</v>
      </c>
      <c r="AQ170" s="5">
        <f t="shared" si="69"/>
        <v>16.799999999999997</v>
      </c>
      <c r="AR170" s="5">
        <f t="shared" si="70"/>
        <v>4.5500000000000007</v>
      </c>
      <c r="AS170">
        <f t="shared" si="71"/>
        <v>231190.63749999998</v>
      </c>
      <c r="AT170" s="90" t="str">
        <f t="shared" si="72"/>
        <v/>
      </c>
    </row>
    <row r="171" spans="1:46" ht="21" x14ac:dyDescent="0.35">
      <c r="A171">
        <f t="shared" si="73"/>
        <v>86</v>
      </c>
      <c r="B171" s="9">
        <f t="shared" si="74"/>
        <v>13600</v>
      </c>
      <c r="C171">
        <f t="shared" si="75"/>
        <v>567.86</v>
      </c>
      <c r="D171">
        <f t="shared" si="46"/>
        <v>34.56</v>
      </c>
      <c r="E171">
        <f t="shared" si="47"/>
        <v>876.56</v>
      </c>
      <c r="F171">
        <f t="shared" si="39"/>
        <v>0</v>
      </c>
      <c r="G171">
        <f t="shared" si="40"/>
        <v>308.69999999999993</v>
      </c>
      <c r="H171">
        <f t="shared" si="48"/>
        <v>5687.65</v>
      </c>
      <c r="I171">
        <f t="shared" si="49"/>
        <v>34.56</v>
      </c>
      <c r="J171">
        <f t="shared" si="41"/>
        <v>5653.0899999999992</v>
      </c>
      <c r="K171">
        <f t="shared" si="42"/>
        <v>0</v>
      </c>
      <c r="L171">
        <f t="shared" si="50"/>
        <v>876.54</v>
      </c>
      <c r="M171">
        <f t="shared" si="51"/>
        <v>987.65</v>
      </c>
      <c r="O171" s="9">
        <f t="shared" si="43"/>
        <v>13600</v>
      </c>
      <c r="P171" s="26">
        <f t="shared" si="52"/>
        <v>5.12</v>
      </c>
      <c r="Q171" s="5">
        <f t="shared" si="53"/>
        <v>4.8</v>
      </c>
      <c r="R171" s="5">
        <f t="shared" si="54"/>
        <v>1.2000000000000002</v>
      </c>
      <c r="S171" s="5">
        <f t="shared" si="55"/>
        <v>0.4</v>
      </c>
      <c r="U171" s="9">
        <f t="shared" si="44"/>
        <v>13600</v>
      </c>
      <c r="V171" s="5">
        <f t="shared" si="56"/>
        <v>854</v>
      </c>
      <c r="W171" s="5">
        <f t="shared" si="57"/>
        <v>126</v>
      </c>
      <c r="X171" s="5">
        <f t="shared" si="58"/>
        <v>142</v>
      </c>
      <c r="Y171" s="5">
        <f t="shared" si="59"/>
        <v>4</v>
      </c>
      <c r="Z171" s="5">
        <f t="shared" si="60"/>
        <v>4</v>
      </c>
      <c r="AB171" s="5">
        <f t="shared" si="61"/>
        <v>1122</v>
      </c>
      <c r="AC171" s="5">
        <f t="shared" si="62"/>
        <v>8</v>
      </c>
      <c r="AD171" s="5">
        <f t="shared" si="63"/>
        <v>97180</v>
      </c>
      <c r="AE171" s="91" t="str">
        <f t="shared" si="64"/>
        <v/>
      </c>
      <c r="AF171" s="89" t="str">
        <f t="shared" si="65"/>
        <v/>
      </c>
      <c r="AM171" s="9">
        <f t="shared" si="45"/>
        <v>13600</v>
      </c>
      <c r="AN171" s="5">
        <f t="shared" si="66"/>
        <v>3600</v>
      </c>
      <c r="AO171" s="5">
        <f t="shared" si="67"/>
        <v>3635.2799999999997</v>
      </c>
      <c r="AP171" s="5">
        <f t="shared" si="68"/>
        <v>829.47857142857151</v>
      </c>
      <c r="AQ171" s="5">
        <f t="shared" si="69"/>
        <v>17.28</v>
      </c>
      <c r="AR171" s="5">
        <f t="shared" si="70"/>
        <v>4.68</v>
      </c>
      <c r="AS171">
        <f t="shared" si="71"/>
        <v>235677.35607142854</v>
      </c>
      <c r="AT171" s="90" t="str">
        <f t="shared" si="72"/>
        <v/>
      </c>
    </row>
    <row r="172" spans="1:46" ht="21" x14ac:dyDescent="0.35">
      <c r="A172">
        <f t="shared" si="73"/>
        <v>87</v>
      </c>
      <c r="B172" s="9">
        <f t="shared" si="74"/>
        <v>13700</v>
      </c>
      <c r="C172">
        <f t="shared" si="75"/>
        <v>567.86</v>
      </c>
      <c r="D172">
        <f t="shared" si="46"/>
        <v>34.56</v>
      </c>
      <c r="E172">
        <f t="shared" si="47"/>
        <v>876.56</v>
      </c>
      <c r="F172">
        <f t="shared" si="39"/>
        <v>0</v>
      </c>
      <c r="G172">
        <f t="shared" si="40"/>
        <v>308.69999999999993</v>
      </c>
      <c r="H172">
        <f t="shared" si="48"/>
        <v>5687.65</v>
      </c>
      <c r="I172">
        <f t="shared" si="49"/>
        <v>34.56</v>
      </c>
      <c r="J172">
        <f t="shared" si="41"/>
        <v>5653.0899999999992</v>
      </c>
      <c r="K172">
        <f t="shared" si="42"/>
        <v>0</v>
      </c>
      <c r="L172">
        <f t="shared" si="50"/>
        <v>876.54</v>
      </c>
      <c r="M172">
        <f t="shared" si="51"/>
        <v>987.65</v>
      </c>
      <c r="O172" s="9">
        <f t="shared" si="43"/>
        <v>13700</v>
      </c>
      <c r="P172" s="26">
        <f t="shared" si="52"/>
        <v>5.12</v>
      </c>
      <c r="Q172" s="5">
        <f t="shared" si="53"/>
        <v>4.8</v>
      </c>
      <c r="R172" s="5">
        <f t="shared" si="54"/>
        <v>1.2000000000000002</v>
      </c>
      <c r="S172" s="5">
        <f t="shared" si="55"/>
        <v>0.4</v>
      </c>
      <c r="U172" s="9">
        <f t="shared" si="44"/>
        <v>13700</v>
      </c>
      <c r="V172" s="5">
        <f t="shared" si="56"/>
        <v>854</v>
      </c>
      <c r="W172" s="5">
        <f t="shared" si="57"/>
        <v>126</v>
      </c>
      <c r="X172" s="5">
        <f t="shared" si="58"/>
        <v>142</v>
      </c>
      <c r="Y172" s="5">
        <f t="shared" si="59"/>
        <v>4</v>
      </c>
      <c r="Z172" s="5">
        <f t="shared" si="60"/>
        <v>4</v>
      </c>
      <c r="AB172" s="5">
        <f t="shared" si="61"/>
        <v>1122</v>
      </c>
      <c r="AC172" s="5">
        <f t="shared" si="62"/>
        <v>8</v>
      </c>
      <c r="AD172" s="5">
        <f t="shared" si="63"/>
        <v>98310</v>
      </c>
      <c r="AE172" s="91" t="str">
        <f t="shared" si="64"/>
        <v/>
      </c>
      <c r="AF172" s="89" t="str">
        <f t="shared" si="65"/>
        <v/>
      </c>
      <c r="AM172" s="9">
        <f t="shared" si="45"/>
        <v>13700</v>
      </c>
      <c r="AN172" s="5">
        <f t="shared" si="66"/>
        <v>3700</v>
      </c>
      <c r="AO172" s="5">
        <f t="shared" si="67"/>
        <v>3736.26</v>
      </c>
      <c r="AP172" s="5">
        <f t="shared" si="68"/>
        <v>852.51964285714291</v>
      </c>
      <c r="AQ172" s="5">
        <f t="shared" si="69"/>
        <v>17.759999999999998</v>
      </c>
      <c r="AR172" s="5">
        <f t="shared" si="70"/>
        <v>4.8100000000000005</v>
      </c>
      <c r="AS172">
        <f t="shared" si="71"/>
        <v>240288.70571428569</v>
      </c>
      <c r="AT172" s="90" t="str">
        <f t="shared" si="72"/>
        <v/>
      </c>
    </row>
    <row r="173" spans="1:46" ht="21" x14ac:dyDescent="0.35">
      <c r="A173">
        <f t="shared" si="73"/>
        <v>88</v>
      </c>
      <c r="B173" s="9">
        <f t="shared" si="74"/>
        <v>13800</v>
      </c>
      <c r="C173">
        <f t="shared" si="75"/>
        <v>567.86</v>
      </c>
      <c r="D173">
        <f t="shared" si="46"/>
        <v>34.56</v>
      </c>
      <c r="E173">
        <f t="shared" si="47"/>
        <v>876.56</v>
      </c>
      <c r="F173">
        <f t="shared" si="39"/>
        <v>0</v>
      </c>
      <c r="G173">
        <f t="shared" si="40"/>
        <v>308.69999999999993</v>
      </c>
      <c r="H173">
        <f t="shared" si="48"/>
        <v>5687.65</v>
      </c>
      <c r="I173">
        <f t="shared" si="49"/>
        <v>34.56</v>
      </c>
      <c r="J173">
        <f t="shared" si="41"/>
        <v>5653.0899999999992</v>
      </c>
      <c r="K173">
        <f t="shared" si="42"/>
        <v>0</v>
      </c>
      <c r="L173">
        <f t="shared" si="50"/>
        <v>876.54</v>
      </c>
      <c r="M173">
        <f t="shared" si="51"/>
        <v>987.65</v>
      </c>
      <c r="O173" s="9">
        <f t="shared" si="43"/>
        <v>13800</v>
      </c>
      <c r="P173" s="26">
        <f t="shared" si="52"/>
        <v>5.12</v>
      </c>
      <c r="Q173" s="5">
        <f t="shared" si="53"/>
        <v>4.8</v>
      </c>
      <c r="R173" s="5">
        <f t="shared" si="54"/>
        <v>1.2000000000000002</v>
      </c>
      <c r="S173" s="5">
        <f t="shared" si="55"/>
        <v>0.4</v>
      </c>
      <c r="U173" s="9">
        <f t="shared" si="44"/>
        <v>13800</v>
      </c>
      <c r="V173" s="5">
        <f t="shared" si="56"/>
        <v>854</v>
      </c>
      <c r="W173" s="5">
        <f t="shared" si="57"/>
        <v>126</v>
      </c>
      <c r="X173" s="5">
        <f t="shared" si="58"/>
        <v>142</v>
      </c>
      <c r="Y173" s="5">
        <f t="shared" si="59"/>
        <v>4</v>
      </c>
      <c r="Z173" s="5">
        <f t="shared" si="60"/>
        <v>4</v>
      </c>
      <c r="AB173" s="5">
        <f t="shared" si="61"/>
        <v>1122</v>
      </c>
      <c r="AC173" s="5">
        <f t="shared" si="62"/>
        <v>8</v>
      </c>
      <c r="AD173" s="5">
        <f t="shared" si="63"/>
        <v>99440</v>
      </c>
      <c r="AE173" s="91" t="str">
        <f t="shared" si="64"/>
        <v/>
      </c>
      <c r="AF173" s="89" t="str">
        <f t="shared" si="65"/>
        <v/>
      </c>
      <c r="AM173" s="9">
        <f t="shared" si="45"/>
        <v>13800</v>
      </c>
      <c r="AN173" s="5">
        <f t="shared" si="66"/>
        <v>3800</v>
      </c>
      <c r="AO173" s="5">
        <f t="shared" si="67"/>
        <v>3837.24</v>
      </c>
      <c r="AP173" s="5">
        <f t="shared" si="68"/>
        <v>875.56071428571431</v>
      </c>
      <c r="AQ173" s="5">
        <f t="shared" si="69"/>
        <v>18.240000000000002</v>
      </c>
      <c r="AR173" s="5">
        <f t="shared" si="70"/>
        <v>4.9399999999999995</v>
      </c>
      <c r="AS173">
        <f t="shared" si="71"/>
        <v>245024.68642857141</v>
      </c>
      <c r="AT173" s="90" t="str">
        <f t="shared" si="72"/>
        <v/>
      </c>
    </row>
    <row r="174" spans="1:46" ht="21" x14ac:dyDescent="0.35">
      <c r="A174">
        <f t="shared" si="73"/>
        <v>89</v>
      </c>
      <c r="B174" s="9">
        <f t="shared" si="74"/>
        <v>13900</v>
      </c>
      <c r="C174">
        <f t="shared" si="75"/>
        <v>567.86</v>
      </c>
      <c r="D174">
        <f t="shared" si="46"/>
        <v>34.56</v>
      </c>
      <c r="E174">
        <f t="shared" si="47"/>
        <v>876.56</v>
      </c>
      <c r="F174">
        <f t="shared" si="39"/>
        <v>0</v>
      </c>
      <c r="G174">
        <f t="shared" si="40"/>
        <v>308.69999999999993</v>
      </c>
      <c r="H174">
        <f t="shared" si="48"/>
        <v>5687.65</v>
      </c>
      <c r="I174">
        <f t="shared" si="49"/>
        <v>34.56</v>
      </c>
      <c r="J174">
        <f t="shared" si="41"/>
        <v>5653.0899999999992</v>
      </c>
      <c r="K174">
        <f t="shared" si="42"/>
        <v>0</v>
      </c>
      <c r="L174">
        <f t="shared" si="50"/>
        <v>876.54</v>
      </c>
      <c r="M174">
        <f t="shared" si="51"/>
        <v>987.65</v>
      </c>
      <c r="O174" s="9">
        <f t="shared" si="43"/>
        <v>13900</v>
      </c>
      <c r="P174" s="26">
        <f t="shared" si="52"/>
        <v>5.12</v>
      </c>
      <c r="Q174" s="5">
        <f t="shared" si="53"/>
        <v>4.8</v>
      </c>
      <c r="R174" s="5">
        <f t="shared" si="54"/>
        <v>1.2000000000000002</v>
      </c>
      <c r="S174" s="5">
        <f t="shared" si="55"/>
        <v>0.4</v>
      </c>
      <c r="U174" s="9">
        <f t="shared" si="44"/>
        <v>13900</v>
      </c>
      <c r="V174" s="5">
        <f t="shared" si="56"/>
        <v>854</v>
      </c>
      <c r="W174" s="5">
        <f t="shared" si="57"/>
        <v>126</v>
      </c>
      <c r="X174" s="5">
        <f t="shared" si="58"/>
        <v>142</v>
      </c>
      <c r="Y174" s="5">
        <f t="shared" si="59"/>
        <v>4</v>
      </c>
      <c r="Z174" s="5">
        <f t="shared" si="60"/>
        <v>4</v>
      </c>
      <c r="AB174" s="5">
        <f t="shared" si="61"/>
        <v>1122</v>
      </c>
      <c r="AC174" s="5">
        <f t="shared" si="62"/>
        <v>8</v>
      </c>
      <c r="AD174" s="5">
        <f t="shared" si="63"/>
        <v>100570</v>
      </c>
      <c r="AE174" s="91" t="str">
        <f t="shared" si="64"/>
        <v/>
      </c>
      <c r="AF174" s="89" t="str">
        <f t="shared" si="65"/>
        <v/>
      </c>
      <c r="AM174" s="9">
        <f t="shared" si="45"/>
        <v>13900</v>
      </c>
      <c r="AN174" s="5">
        <f t="shared" si="66"/>
        <v>3900</v>
      </c>
      <c r="AO174" s="5">
        <f t="shared" si="67"/>
        <v>3938.2200000000003</v>
      </c>
      <c r="AP174" s="5">
        <f t="shared" si="68"/>
        <v>898.60178571428582</v>
      </c>
      <c r="AQ174" s="5">
        <f t="shared" si="69"/>
        <v>18.72</v>
      </c>
      <c r="AR174" s="5">
        <f t="shared" si="70"/>
        <v>5.07</v>
      </c>
      <c r="AS174">
        <f t="shared" si="71"/>
        <v>249885.29821428569</v>
      </c>
      <c r="AT174" s="90" t="str">
        <f t="shared" si="72"/>
        <v/>
      </c>
    </row>
    <row r="175" spans="1:46" ht="21" x14ac:dyDescent="0.35">
      <c r="A175">
        <f t="shared" si="73"/>
        <v>90</v>
      </c>
      <c r="B175" s="9">
        <f t="shared" si="74"/>
        <v>14000</v>
      </c>
      <c r="C175">
        <f t="shared" si="75"/>
        <v>567.86</v>
      </c>
      <c r="D175">
        <f t="shared" si="46"/>
        <v>34.56</v>
      </c>
      <c r="E175">
        <f t="shared" si="47"/>
        <v>876.56</v>
      </c>
      <c r="F175">
        <f t="shared" si="39"/>
        <v>0</v>
      </c>
      <c r="G175">
        <f t="shared" si="40"/>
        <v>308.69999999999993</v>
      </c>
      <c r="H175">
        <f t="shared" si="48"/>
        <v>5687.65</v>
      </c>
      <c r="I175">
        <f t="shared" si="49"/>
        <v>34.56</v>
      </c>
      <c r="J175">
        <f t="shared" si="41"/>
        <v>5653.0899999999992</v>
      </c>
      <c r="K175">
        <f t="shared" si="42"/>
        <v>0</v>
      </c>
      <c r="L175">
        <f t="shared" si="50"/>
        <v>876.54</v>
      </c>
      <c r="M175">
        <f t="shared" si="51"/>
        <v>987.65</v>
      </c>
      <c r="O175" s="9">
        <f t="shared" si="43"/>
        <v>14000</v>
      </c>
      <c r="P175" s="26">
        <f t="shared" si="52"/>
        <v>5.12</v>
      </c>
      <c r="Q175" s="5">
        <f t="shared" si="53"/>
        <v>4.8</v>
      </c>
      <c r="R175" s="5">
        <f t="shared" si="54"/>
        <v>1.2000000000000002</v>
      </c>
      <c r="S175" s="5">
        <f t="shared" si="55"/>
        <v>0.4</v>
      </c>
      <c r="U175" s="9">
        <f t="shared" si="44"/>
        <v>14000</v>
      </c>
      <c r="V175" s="5">
        <f t="shared" si="56"/>
        <v>854</v>
      </c>
      <c r="W175" s="5">
        <f t="shared" si="57"/>
        <v>126</v>
      </c>
      <c r="X175" s="5">
        <f t="shared" si="58"/>
        <v>142</v>
      </c>
      <c r="Y175" s="5">
        <f t="shared" si="59"/>
        <v>4</v>
      </c>
      <c r="Z175" s="5">
        <f t="shared" si="60"/>
        <v>4</v>
      </c>
      <c r="AB175" s="5">
        <f t="shared" si="61"/>
        <v>1122</v>
      </c>
      <c r="AC175" s="5">
        <f t="shared" si="62"/>
        <v>8</v>
      </c>
      <c r="AD175" s="5">
        <f t="shared" si="63"/>
        <v>101700</v>
      </c>
      <c r="AE175" s="91" t="str">
        <f t="shared" si="64"/>
        <v/>
      </c>
      <c r="AF175" s="89" t="str">
        <f t="shared" si="65"/>
        <v/>
      </c>
      <c r="AM175" s="9">
        <f t="shared" si="45"/>
        <v>14000</v>
      </c>
      <c r="AN175" s="5">
        <f t="shared" si="66"/>
        <v>4000</v>
      </c>
      <c r="AO175" s="5">
        <f t="shared" si="67"/>
        <v>4039.2000000000003</v>
      </c>
      <c r="AP175" s="5">
        <f t="shared" si="68"/>
        <v>921.64285714285711</v>
      </c>
      <c r="AQ175" s="5">
        <f t="shared" si="69"/>
        <v>19.200000000000003</v>
      </c>
      <c r="AR175" s="5">
        <f t="shared" si="70"/>
        <v>5.2</v>
      </c>
      <c r="AS175">
        <f t="shared" si="71"/>
        <v>254870.54107142854</v>
      </c>
      <c r="AT175" s="90" t="str">
        <f t="shared" si="72"/>
        <v/>
      </c>
    </row>
    <row r="176" spans="1:46" ht="21" x14ac:dyDescent="0.35">
      <c r="A176">
        <f t="shared" si="73"/>
        <v>91</v>
      </c>
      <c r="B176" s="9">
        <f t="shared" si="74"/>
        <v>14100</v>
      </c>
      <c r="C176">
        <f t="shared" si="75"/>
        <v>567.86</v>
      </c>
      <c r="D176">
        <f t="shared" si="46"/>
        <v>34.56</v>
      </c>
      <c r="E176">
        <f t="shared" si="47"/>
        <v>876.56</v>
      </c>
      <c r="F176">
        <f t="shared" si="39"/>
        <v>0</v>
      </c>
      <c r="G176">
        <f t="shared" si="40"/>
        <v>308.69999999999993</v>
      </c>
      <c r="H176">
        <f t="shared" si="48"/>
        <v>5687.65</v>
      </c>
      <c r="I176">
        <f t="shared" si="49"/>
        <v>34.56</v>
      </c>
      <c r="J176">
        <f t="shared" si="41"/>
        <v>5653.0899999999992</v>
      </c>
      <c r="K176">
        <f t="shared" si="42"/>
        <v>0</v>
      </c>
      <c r="L176">
        <f t="shared" si="50"/>
        <v>876.54</v>
      </c>
      <c r="M176">
        <f t="shared" si="51"/>
        <v>987.65</v>
      </c>
      <c r="O176" s="9">
        <f t="shared" si="43"/>
        <v>14100</v>
      </c>
      <c r="P176" s="26">
        <f t="shared" si="52"/>
        <v>5.12</v>
      </c>
      <c r="Q176" s="5">
        <f t="shared" si="53"/>
        <v>4.8</v>
      </c>
      <c r="R176" s="5">
        <f t="shared" si="54"/>
        <v>1.2000000000000002</v>
      </c>
      <c r="S176" s="5">
        <f t="shared" si="55"/>
        <v>0.4</v>
      </c>
      <c r="U176" s="9">
        <f t="shared" si="44"/>
        <v>14100</v>
      </c>
      <c r="V176" s="5">
        <f t="shared" si="56"/>
        <v>854</v>
      </c>
      <c r="W176" s="5">
        <f t="shared" si="57"/>
        <v>126</v>
      </c>
      <c r="X176" s="5">
        <f t="shared" si="58"/>
        <v>142</v>
      </c>
      <c r="Y176" s="5">
        <f t="shared" si="59"/>
        <v>4</v>
      </c>
      <c r="Z176" s="5">
        <f t="shared" si="60"/>
        <v>4</v>
      </c>
      <c r="AB176" s="5">
        <f t="shared" si="61"/>
        <v>1122</v>
      </c>
      <c r="AC176" s="5">
        <f t="shared" si="62"/>
        <v>8</v>
      </c>
      <c r="AD176" s="5">
        <f t="shared" si="63"/>
        <v>102830</v>
      </c>
      <c r="AE176" s="91" t="str">
        <f t="shared" si="64"/>
        <v/>
      </c>
      <c r="AF176" s="89" t="str">
        <f t="shared" si="65"/>
        <v/>
      </c>
      <c r="AM176" s="9">
        <f t="shared" si="45"/>
        <v>14100</v>
      </c>
      <c r="AN176" s="5">
        <f t="shared" si="66"/>
        <v>4100</v>
      </c>
      <c r="AO176" s="5">
        <f t="shared" si="67"/>
        <v>4140.18</v>
      </c>
      <c r="AP176" s="5">
        <f t="shared" si="68"/>
        <v>944.68392857142862</v>
      </c>
      <c r="AQ176" s="5">
        <f t="shared" si="69"/>
        <v>19.68</v>
      </c>
      <c r="AR176" s="5">
        <f t="shared" si="70"/>
        <v>5.33</v>
      </c>
      <c r="AS176">
        <f t="shared" si="71"/>
        <v>259980.41499999998</v>
      </c>
      <c r="AT176" s="90" t="str">
        <f t="shared" si="72"/>
        <v/>
      </c>
    </row>
    <row r="177" spans="1:46" ht="21" x14ac:dyDescent="0.35">
      <c r="A177">
        <f t="shared" si="73"/>
        <v>92</v>
      </c>
      <c r="B177" s="9">
        <f t="shared" si="74"/>
        <v>14200</v>
      </c>
      <c r="C177">
        <f t="shared" si="75"/>
        <v>567.86</v>
      </c>
      <c r="D177">
        <f t="shared" si="46"/>
        <v>34.56</v>
      </c>
      <c r="E177">
        <f t="shared" si="47"/>
        <v>876.56</v>
      </c>
      <c r="F177">
        <f t="shared" si="39"/>
        <v>0</v>
      </c>
      <c r="G177">
        <f t="shared" si="40"/>
        <v>308.69999999999993</v>
      </c>
      <c r="H177">
        <f t="shared" si="48"/>
        <v>5687.65</v>
      </c>
      <c r="I177">
        <f t="shared" si="49"/>
        <v>34.56</v>
      </c>
      <c r="J177">
        <f t="shared" si="41"/>
        <v>5653.0899999999992</v>
      </c>
      <c r="K177">
        <f t="shared" si="42"/>
        <v>0</v>
      </c>
      <c r="L177">
        <f t="shared" si="50"/>
        <v>876.54</v>
      </c>
      <c r="M177">
        <f t="shared" si="51"/>
        <v>987.65</v>
      </c>
      <c r="O177" s="9">
        <f t="shared" si="43"/>
        <v>14200</v>
      </c>
      <c r="P177" s="26">
        <f t="shared" si="52"/>
        <v>5.12</v>
      </c>
      <c r="Q177" s="5">
        <f t="shared" si="53"/>
        <v>4.8</v>
      </c>
      <c r="R177" s="5">
        <f t="shared" si="54"/>
        <v>1.2000000000000002</v>
      </c>
      <c r="S177" s="5">
        <f t="shared" si="55"/>
        <v>0.4</v>
      </c>
      <c r="U177" s="9">
        <f t="shared" si="44"/>
        <v>14200</v>
      </c>
      <c r="V177" s="5">
        <f t="shared" si="56"/>
        <v>854</v>
      </c>
      <c r="W177" s="5">
        <f t="shared" si="57"/>
        <v>126</v>
      </c>
      <c r="X177" s="5">
        <f t="shared" si="58"/>
        <v>142</v>
      </c>
      <c r="Y177" s="5">
        <f t="shared" si="59"/>
        <v>4</v>
      </c>
      <c r="Z177" s="5">
        <f t="shared" si="60"/>
        <v>4</v>
      </c>
      <c r="AB177" s="5">
        <f t="shared" si="61"/>
        <v>1122</v>
      </c>
      <c r="AC177" s="5">
        <f t="shared" si="62"/>
        <v>8</v>
      </c>
      <c r="AD177" s="5">
        <f t="shared" si="63"/>
        <v>103960</v>
      </c>
      <c r="AE177" s="91" t="str">
        <f t="shared" si="64"/>
        <v/>
      </c>
      <c r="AF177" s="89" t="str">
        <f t="shared" si="65"/>
        <v/>
      </c>
      <c r="AM177" s="9">
        <f t="shared" si="45"/>
        <v>14200</v>
      </c>
      <c r="AN177" s="5">
        <f t="shared" si="66"/>
        <v>4200</v>
      </c>
      <c r="AO177" s="5">
        <f t="shared" si="67"/>
        <v>4241.16</v>
      </c>
      <c r="AP177" s="5">
        <f t="shared" si="68"/>
        <v>967.72499999999991</v>
      </c>
      <c r="AQ177" s="5">
        <f t="shared" si="69"/>
        <v>20.16</v>
      </c>
      <c r="AR177" s="5">
        <f t="shared" si="70"/>
        <v>5.4600000000000009</v>
      </c>
      <c r="AS177">
        <f t="shared" si="71"/>
        <v>265214.92</v>
      </c>
      <c r="AT177" s="90" t="str">
        <f t="shared" si="72"/>
        <v/>
      </c>
    </row>
    <row r="178" spans="1:46" ht="21" x14ac:dyDescent="0.35">
      <c r="A178">
        <f t="shared" si="73"/>
        <v>93</v>
      </c>
      <c r="B178" s="9">
        <f t="shared" si="74"/>
        <v>14300</v>
      </c>
      <c r="C178">
        <f t="shared" si="75"/>
        <v>567.86</v>
      </c>
      <c r="D178">
        <f t="shared" si="46"/>
        <v>34.56</v>
      </c>
      <c r="E178">
        <f t="shared" si="47"/>
        <v>876.56</v>
      </c>
      <c r="F178">
        <f t="shared" si="39"/>
        <v>0</v>
      </c>
      <c r="G178">
        <f t="shared" si="40"/>
        <v>308.69999999999993</v>
      </c>
      <c r="H178">
        <f t="shared" si="48"/>
        <v>5687.65</v>
      </c>
      <c r="I178">
        <f t="shared" si="49"/>
        <v>34.56</v>
      </c>
      <c r="J178">
        <f t="shared" si="41"/>
        <v>5653.0899999999992</v>
      </c>
      <c r="K178">
        <f t="shared" si="42"/>
        <v>0</v>
      </c>
      <c r="L178">
        <f t="shared" si="50"/>
        <v>876.54</v>
      </c>
      <c r="M178">
        <f t="shared" si="51"/>
        <v>987.65</v>
      </c>
      <c r="O178" s="9">
        <f t="shared" si="43"/>
        <v>14300</v>
      </c>
      <c r="P178" s="26">
        <f t="shared" si="52"/>
        <v>5.12</v>
      </c>
      <c r="Q178" s="5">
        <f t="shared" si="53"/>
        <v>4.8</v>
      </c>
      <c r="R178" s="5">
        <f t="shared" si="54"/>
        <v>1.2000000000000002</v>
      </c>
      <c r="S178" s="5">
        <f t="shared" si="55"/>
        <v>0.4</v>
      </c>
      <c r="U178" s="9">
        <f t="shared" si="44"/>
        <v>14300</v>
      </c>
      <c r="V178" s="5">
        <f t="shared" si="56"/>
        <v>854</v>
      </c>
      <c r="W178" s="5">
        <f t="shared" si="57"/>
        <v>126</v>
      </c>
      <c r="X178" s="5">
        <f t="shared" si="58"/>
        <v>142</v>
      </c>
      <c r="Y178" s="5">
        <f t="shared" si="59"/>
        <v>4</v>
      </c>
      <c r="Z178" s="5">
        <f t="shared" si="60"/>
        <v>4</v>
      </c>
      <c r="AB178" s="5">
        <f t="shared" si="61"/>
        <v>1122</v>
      </c>
      <c r="AC178" s="5">
        <f t="shared" si="62"/>
        <v>8</v>
      </c>
      <c r="AD178" s="5">
        <f t="shared" si="63"/>
        <v>105090</v>
      </c>
      <c r="AE178" s="91" t="str">
        <f t="shared" si="64"/>
        <v/>
      </c>
      <c r="AF178" s="89" t="str">
        <f t="shared" si="65"/>
        <v/>
      </c>
      <c r="AM178" s="9">
        <f t="shared" si="45"/>
        <v>14300</v>
      </c>
      <c r="AN178" s="5">
        <f t="shared" si="66"/>
        <v>4300</v>
      </c>
      <c r="AO178" s="5">
        <f t="shared" si="67"/>
        <v>4342.1400000000003</v>
      </c>
      <c r="AP178" s="5">
        <f t="shared" si="68"/>
        <v>990.76607142857142</v>
      </c>
      <c r="AQ178" s="5">
        <f t="shared" si="69"/>
        <v>20.64</v>
      </c>
      <c r="AR178" s="5">
        <f t="shared" si="70"/>
        <v>5.59</v>
      </c>
      <c r="AS178">
        <f t="shared" si="71"/>
        <v>270574.05607142858</v>
      </c>
      <c r="AT178" s="90" t="str">
        <f t="shared" si="72"/>
        <v/>
      </c>
    </row>
    <row r="179" spans="1:46" ht="21" x14ac:dyDescent="0.35">
      <c r="A179">
        <f t="shared" si="73"/>
        <v>94</v>
      </c>
      <c r="B179" s="9">
        <f t="shared" si="74"/>
        <v>14400</v>
      </c>
      <c r="C179">
        <f t="shared" si="75"/>
        <v>567.86</v>
      </c>
      <c r="D179">
        <f t="shared" si="46"/>
        <v>34.56</v>
      </c>
      <c r="E179">
        <f t="shared" si="47"/>
        <v>876.56</v>
      </c>
      <c r="F179">
        <f t="shared" si="39"/>
        <v>0</v>
      </c>
      <c r="G179">
        <f t="shared" si="40"/>
        <v>308.69999999999993</v>
      </c>
      <c r="H179">
        <f t="shared" si="48"/>
        <v>5687.65</v>
      </c>
      <c r="I179">
        <f t="shared" si="49"/>
        <v>34.56</v>
      </c>
      <c r="J179">
        <f t="shared" si="41"/>
        <v>5653.0899999999992</v>
      </c>
      <c r="K179">
        <f t="shared" si="42"/>
        <v>0</v>
      </c>
      <c r="L179">
        <f t="shared" si="50"/>
        <v>876.54</v>
      </c>
      <c r="M179">
        <f t="shared" si="51"/>
        <v>987.65</v>
      </c>
      <c r="O179" s="9">
        <f t="shared" si="43"/>
        <v>14400</v>
      </c>
      <c r="P179" s="26">
        <f t="shared" si="52"/>
        <v>5.12</v>
      </c>
      <c r="Q179" s="5">
        <f t="shared" si="53"/>
        <v>4.8</v>
      </c>
      <c r="R179" s="5">
        <f t="shared" si="54"/>
        <v>1.2000000000000002</v>
      </c>
      <c r="S179" s="5">
        <f t="shared" si="55"/>
        <v>0.4</v>
      </c>
      <c r="U179" s="9">
        <f t="shared" si="44"/>
        <v>14400</v>
      </c>
      <c r="V179" s="5">
        <f t="shared" si="56"/>
        <v>854</v>
      </c>
      <c r="W179" s="5">
        <f t="shared" si="57"/>
        <v>126</v>
      </c>
      <c r="X179" s="5">
        <f t="shared" si="58"/>
        <v>142</v>
      </c>
      <c r="Y179" s="5">
        <f t="shared" si="59"/>
        <v>4</v>
      </c>
      <c r="Z179" s="5">
        <f t="shared" si="60"/>
        <v>4</v>
      </c>
      <c r="AB179" s="5">
        <f t="shared" si="61"/>
        <v>1122</v>
      </c>
      <c r="AC179" s="5">
        <f t="shared" si="62"/>
        <v>8</v>
      </c>
      <c r="AD179" s="5">
        <f t="shared" si="63"/>
        <v>106220</v>
      </c>
      <c r="AE179" s="91" t="str">
        <f t="shared" si="64"/>
        <v/>
      </c>
      <c r="AF179" s="89" t="str">
        <f t="shared" si="65"/>
        <v/>
      </c>
      <c r="AM179" s="9">
        <f t="shared" si="45"/>
        <v>14400</v>
      </c>
      <c r="AN179" s="5">
        <f t="shared" si="66"/>
        <v>4400</v>
      </c>
      <c r="AO179" s="5">
        <f t="shared" si="67"/>
        <v>4443.12</v>
      </c>
      <c r="AP179" s="5">
        <f t="shared" si="68"/>
        <v>1013.8071428571429</v>
      </c>
      <c r="AQ179" s="5">
        <f t="shared" si="69"/>
        <v>21.12</v>
      </c>
      <c r="AR179" s="5">
        <f t="shared" si="70"/>
        <v>5.72</v>
      </c>
      <c r="AS179">
        <f t="shared" si="71"/>
        <v>276057.82321428572</v>
      </c>
      <c r="AT179" s="90" t="str">
        <f t="shared" si="72"/>
        <v/>
      </c>
    </row>
    <row r="180" spans="1:46" ht="21" x14ac:dyDescent="0.35">
      <c r="A180">
        <f t="shared" si="73"/>
        <v>95</v>
      </c>
      <c r="B180" s="9">
        <f t="shared" si="74"/>
        <v>14500</v>
      </c>
      <c r="C180">
        <f t="shared" si="75"/>
        <v>567.86</v>
      </c>
      <c r="D180">
        <f t="shared" si="46"/>
        <v>34.56</v>
      </c>
      <c r="E180">
        <f t="shared" si="47"/>
        <v>876.56</v>
      </c>
      <c r="F180">
        <f t="shared" ref="F180:F191" si="76">IF(C180-E180&lt;0,0,C180-E180)</f>
        <v>0</v>
      </c>
      <c r="G180">
        <f t="shared" ref="G180:G191" si="77">IF(E180-C180&lt;0,0,E180-C180)</f>
        <v>308.69999999999993</v>
      </c>
      <c r="H180">
        <f t="shared" si="48"/>
        <v>5687.65</v>
      </c>
      <c r="I180">
        <f t="shared" si="49"/>
        <v>34.56</v>
      </c>
      <c r="J180">
        <f t="shared" ref="J180:J191" si="78">IF(I180-H180&lt;0,H180-I180,0)</f>
        <v>5653.0899999999992</v>
      </c>
      <c r="K180">
        <f t="shared" ref="K180:K191" si="79">IF(H180-I180&lt;0,I180-H180,0)</f>
        <v>0</v>
      </c>
      <c r="L180">
        <f t="shared" si="50"/>
        <v>876.54</v>
      </c>
      <c r="M180">
        <f t="shared" si="51"/>
        <v>987.65</v>
      </c>
      <c r="O180" s="9">
        <f t="shared" ref="O180:O191" si="80">B180</f>
        <v>14500</v>
      </c>
      <c r="P180" s="26">
        <f t="shared" si="52"/>
        <v>5.12</v>
      </c>
      <c r="Q180" s="5">
        <f t="shared" si="53"/>
        <v>4.8</v>
      </c>
      <c r="R180" s="5">
        <f t="shared" si="54"/>
        <v>1.2000000000000002</v>
      </c>
      <c r="S180" s="5">
        <f t="shared" si="55"/>
        <v>0.4</v>
      </c>
      <c r="U180" s="9">
        <f t="shared" ref="U180:U191" si="81">B180</f>
        <v>14500</v>
      </c>
      <c r="V180" s="5">
        <f t="shared" si="56"/>
        <v>854</v>
      </c>
      <c r="W180" s="5">
        <f t="shared" si="57"/>
        <v>126</v>
      </c>
      <c r="X180" s="5">
        <f t="shared" si="58"/>
        <v>142</v>
      </c>
      <c r="Y180" s="5">
        <f t="shared" si="59"/>
        <v>4</v>
      </c>
      <c r="Z180" s="5">
        <f t="shared" si="60"/>
        <v>4</v>
      </c>
      <c r="AB180" s="5">
        <f t="shared" si="61"/>
        <v>1122</v>
      </c>
      <c r="AC180" s="5">
        <f t="shared" si="62"/>
        <v>8</v>
      </c>
      <c r="AD180" s="5">
        <f t="shared" si="63"/>
        <v>107350</v>
      </c>
      <c r="AE180" s="91" t="str">
        <f t="shared" si="64"/>
        <v/>
      </c>
      <c r="AF180" s="89" t="str">
        <f t="shared" si="65"/>
        <v/>
      </c>
      <c r="AM180" s="9">
        <f t="shared" ref="AM180:AM191" si="82">B180</f>
        <v>14500</v>
      </c>
      <c r="AN180" s="5">
        <f t="shared" si="66"/>
        <v>4500</v>
      </c>
      <c r="AO180" s="5">
        <f t="shared" si="67"/>
        <v>4544.1000000000004</v>
      </c>
      <c r="AP180" s="5">
        <f t="shared" si="68"/>
        <v>1036.8482142857142</v>
      </c>
      <c r="AQ180" s="5">
        <f t="shared" si="69"/>
        <v>21.6</v>
      </c>
      <c r="AR180" s="5">
        <f t="shared" si="70"/>
        <v>5.85</v>
      </c>
      <c r="AS180">
        <f t="shared" si="71"/>
        <v>281666.22142857144</v>
      </c>
      <c r="AT180" s="90" t="str">
        <f t="shared" si="72"/>
        <v/>
      </c>
    </row>
    <row r="181" spans="1:46" ht="21" x14ac:dyDescent="0.35">
      <c r="A181">
        <f t="shared" si="73"/>
        <v>96</v>
      </c>
      <c r="B181" s="9">
        <f t="shared" si="74"/>
        <v>14600</v>
      </c>
      <c r="C181">
        <f t="shared" si="75"/>
        <v>567.86</v>
      </c>
      <c r="D181">
        <f t="shared" si="46"/>
        <v>34.56</v>
      </c>
      <c r="E181">
        <f t="shared" si="47"/>
        <v>876.56</v>
      </c>
      <c r="F181">
        <f t="shared" si="76"/>
        <v>0</v>
      </c>
      <c r="G181">
        <f t="shared" si="77"/>
        <v>308.69999999999993</v>
      </c>
      <c r="H181">
        <f t="shared" si="48"/>
        <v>5687.65</v>
      </c>
      <c r="I181">
        <f t="shared" si="49"/>
        <v>34.56</v>
      </c>
      <c r="J181">
        <f t="shared" si="78"/>
        <v>5653.0899999999992</v>
      </c>
      <c r="K181">
        <f t="shared" si="79"/>
        <v>0</v>
      </c>
      <c r="L181">
        <f t="shared" si="50"/>
        <v>876.54</v>
      </c>
      <c r="M181">
        <f t="shared" si="51"/>
        <v>987.65</v>
      </c>
      <c r="O181" s="9">
        <f t="shared" si="80"/>
        <v>14600</v>
      </c>
      <c r="P181" s="26">
        <f t="shared" si="52"/>
        <v>5.12</v>
      </c>
      <c r="Q181" s="5">
        <f t="shared" si="53"/>
        <v>4.8</v>
      </c>
      <c r="R181" s="5">
        <f t="shared" si="54"/>
        <v>1.2000000000000002</v>
      </c>
      <c r="S181" s="5">
        <f t="shared" si="55"/>
        <v>0.4</v>
      </c>
      <c r="U181" s="9">
        <f t="shared" si="81"/>
        <v>14600</v>
      </c>
      <c r="V181" s="5">
        <f t="shared" si="56"/>
        <v>854</v>
      </c>
      <c r="W181" s="5">
        <f t="shared" si="57"/>
        <v>126</v>
      </c>
      <c r="X181" s="5">
        <f t="shared" si="58"/>
        <v>142</v>
      </c>
      <c r="Y181" s="5">
        <f t="shared" si="59"/>
        <v>4</v>
      </c>
      <c r="Z181" s="5">
        <f t="shared" si="60"/>
        <v>4</v>
      </c>
      <c r="AB181" s="5">
        <f t="shared" si="61"/>
        <v>1122</v>
      </c>
      <c r="AC181" s="5">
        <f t="shared" si="62"/>
        <v>8</v>
      </c>
      <c r="AD181" s="5">
        <f t="shared" si="63"/>
        <v>108480</v>
      </c>
      <c r="AE181" s="91" t="str">
        <f t="shared" si="64"/>
        <v/>
      </c>
      <c r="AF181" s="89" t="str">
        <f t="shared" si="65"/>
        <v/>
      </c>
      <c r="AM181" s="9">
        <f t="shared" si="82"/>
        <v>14600</v>
      </c>
      <c r="AN181" s="5">
        <f t="shared" si="66"/>
        <v>4600</v>
      </c>
      <c r="AO181" s="5">
        <f t="shared" si="67"/>
        <v>4645.08</v>
      </c>
      <c r="AP181" s="5">
        <f t="shared" si="68"/>
        <v>1059.8892857142857</v>
      </c>
      <c r="AQ181" s="5">
        <f t="shared" si="69"/>
        <v>22.080000000000002</v>
      </c>
      <c r="AR181" s="5">
        <f t="shared" si="70"/>
        <v>5.98</v>
      </c>
      <c r="AS181">
        <f t="shared" si="71"/>
        <v>287399.25071428571</v>
      </c>
      <c r="AT181" s="90" t="str">
        <f t="shared" si="72"/>
        <v/>
      </c>
    </row>
    <row r="182" spans="1:46" ht="21" x14ac:dyDescent="0.35">
      <c r="A182">
        <f t="shared" si="73"/>
        <v>97</v>
      </c>
      <c r="B182" s="9">
        <f t="shared" si="74"/>
        <v>14700</v>
      </c>
      <c r="C182">
        <f t="shared" si="75"/>
        <v>567.86</v>
      </c>
      <c r="D182">
        <f t="shared" si="46"/>
        <v>34.56</v>
      </c>
      <c r="E182">
        <f t="shared" si="47"/>
        <v>876.56</v>
      </c>
      <c r="F182">
        <f t="shared" si="76"/>
        <v>0</v>
      </c>
      <c r="G182">
        <f t="shared" si="77"/>
        <v>308.69999999999993</v>
      </c>
      <c r="H182">
        <f t="shared" si="48"/>
        <v>5687.65</v>
      </c>
      <c r="I182">
        <f t="shared" si="49"/>
        <v>34.56</v>
      </c>
      <c r="J182">
        <f t="shared" si="78"/>
        <v>5653.0899999999992</v>
      </c>
      <c r="K182">
        <f t="shared" si="79"/>
        <v>0</v>
      </c>
      <c r="L182">
        <f t="shared" si="50"/>
        <v>876.54</v>
      </c>
      <c r="M182">
        <f t="shared" si="51"/>
        <v>987.65</v>
      </c>
      <c r="O182" s="9">
        <f t="shared" si="80"/>
        <v>14700</v>
      </c>
      <c r="P182" s="26">
        <f t="shared" si="52"/>
        <v>5.12</v>
      </c>
      <c r="Q182" s="5">
        <f t="shared" si="53"/>
        <v>4.8</v>
      </c>
      <c r="R182" s="5">
        <f t="shared" si="54"/>
        <v>1.2000000000000002</v>
      </c>
      <c r="S182" s="5">
        <f t="shared" si="55"/>
        <v>0.4</v>
      </c>
      <c r="U182" s="9">
        <f t="shared" si="81"/>
        <v>14700</v>
      </c>
      <c r="V182" s="5">
        <f t="shared" si="56"/>
        <v>854</v>
      </c>
      <c r="W182" s="5">
        <f t="shared" si="57"/>
        <v>126</v>
      </c>
      <c r="X182" s="5">
        <f t="shared" si="58"/>
        <v>142</v>
      </c>
      <c r="Y182" s="5">
        <f t="shared" si="59"/>
        <v>4</v>
      </c>
      <c r="Z182" s="5">
        <f t="shared" si="60"/>
        <v>4</v>
      </c>
      <c r="AB182" s="5">
        <f t="shared" si="61"/>
        <v>1122</v>
      </c>
      <c r="AC182" s="5">
        <f t="shared" si="62"/>
        <v>8</v>
      </c>
      <c r="AD182" s="5">
        <f t="shared" si="63"/>
        <v>109610</v>
      </c>
      <c r="AE182" s="91" t="str">
        <f t="shared" si="64"/>
        <v/>
      </c>
      <c r="AF182" s="89" t="str">
        <f t="shared" si="65"/>
        <v/>
      </c>
      <c r="AM182" s="9">
        <f t="shared" si="82"/>
        <v>14700</v>
      </c>
      <c r="AN182" s="5">
        <f t="shared" si="66"/>
        <v>4700</v>
      </c>
      <c r="AO182" s="5">
        <f t="shared" si="67"/>
        <v>4746.0599999999995</v>
      </c>
      <c r="AP182" s="5">
        <f t="shared" si="68"/>
        <v>1082.9303571428572</v>
      </c>
      <c r="AQ182" s="5">
        <f t="shared" si="69"/>
        <v>22.56</v>
      </c>
      <c r="AR182" s="5">
        <f t="shared" si="70"/>
        <v>6.1099999999999994</v>
      </c>
      <c r="AS182">
        <f t="shared" si="71"/>
        <v>293256.91107142856</v>
      </c>
      <c r="AT182" s="90" t="str">
        <f t="shared" si="72"/>
        <v/>
      </c>
    </row>
    <row r="183" spans="1:46" ht="21" x14ac:dyDescent="0.35">
      <c r="A183">
        <f t="shared" si="73"/>
        <v>98</v>
      </c>
      <c r="B183" s="9">
        <f t="shared" si="74"/>
        <v>14800</v>
      </c>
      <c r="C183">
        <f t="shared" si="75"/>
        <v>567.86</v>
      </c>
      <c r="D183">
        <f t="shared" si="46"/>
        <v>34.56</v>
      </c>
      <c r="E183">
        <f t="shared" si="47"/>
        <v>876.56</v>
      </c>
      <c r="F183">
        <f t="shared" si="76"/>
        <v>0</v>
      </c>
      <c r="G183">
        <f t="shared" si="77"/>
        <v>308.69999999999993</v>
      </c>
      <c r="H183">
        <f t="shared" si="48"/>
        <v>5687.65</v>
      </c>
      <c r="I183">
        <f t="shared" si="49"/>
        <v>34.56</v>
      </c>
      <c r="J183">
        <f t="shared" si="78"/>
        <v>5653.0899999999992</v>
      </c>
      <c r="K183">
        <f t="shared" si="79"/>
        <v>0</v>
      </c>
      <c r="L183">
        <f t="shared" si="50"/>
        <v>876.54</v>
      </c>
      <c r="M183">
        <f t="shared" si="51"/>
        <v>987.65</v>
      </c>
      <c r="O183" s="9">
        <f t="shared" si="80"/>
        <v>14800</v>
      </c>
      <c r="P183" s="26">
        <f t="shared" si="52"/>
        <v>5.12</v>
      </c>
      <c r="Q183" s="5">
        <f t="shared" si="53"/>
        <v>4.8</v>
      </c>
      <c r="R183" s="5">
        <f t="shared" si="54"/>
        <v>1.2000000000000002</v>
      </c>
      <c r="S183" s="5">
        <f t="shared" si="55"/>
        <v>0.4</v>
      </c>
      <c r="U183" s="9">
        <f t="shared" si="81"/>
        <v>14800</v>
      </c>
      <c r="V183" s="5">
        <f t="shared" si="56"/>
        <v>854</v>
      </c>
      <c r="W183" s="5">
        <f t="shared" si="57"/>
        <v>126</v>
      </c>
      <c r="X183" s="5">
        <f t="shared" si="58"/>
        <v>142</v>
      </c>
      <c r="Y183" s="5">
        <f t="shared" si="59"/>
        <v>4</v>
      </c>
      <c r="Z183" s="5">
        <f t="shared" si="60"/>
        <v>4</v>
      </c>
      <c r="AB183" s="5">
        <f t="shared" si="61"/>
        <v>1122</v>
      </c>
      <c r="AC183" s="5">
        <f t="shared" si="62"/>
        <v>8</v>
      </c>
      <c r="AD183" s="5">
        <f t="shared" si="63"/>
        <v>110740</v>
      </c>
      <c r="AE183" s="91" t="str">
        <f t="shared" si="64"/>
        <v/>
      </c>
      <c r="AF183" s="89" t="str">
        <f t="shared" si="65"/>
        <v/>
      </c>
      <c r="AM183" s="9">
        <f t="shared" si="82"/>
        <v>14800</v>
      </c>
      <c r="AN183" s="5">
        <f t="shared" si="66"/>
        <v>4800</v>
      </c>
      <c r="AO183" s="5">
        <f t="shared" si="67"/>
        <v>4847.04</v>
      </c>
      <c r="AP183" s="5">
        <f t="shared" si="68"/>
        <v>1105.9714285714285</v>
      </c>
      <c r="AQ183" s="5">
        <f t="shared" si="69"/>
        <v>23.04</v>
      </c>
      <c r="AR183" s="5">
        <f t="shared" si="70"/>
        <v>6.24</v>
      </c>
      <c r="AS183">
        <f t="shared" si="71"/>
        <v>299239.20250000001</v>
      </c>
      <c r="AT183" s="90" t="str">
        <f t="shared" si="72"/>
        <v/>
      </c>
    </row>
    <row r="184" spans="1:46" ht="21" x14ac:dyDescent="0.35">
      <c r="A184">
        <f t="shared" si="73"/>
        <v>99</v>
      </c>
      <c r="B184" s="9">
        <f t="shared" si="74"/>
        <v>14900</v>
      </c>
      <c r="C184">
        <f t="shared" si="75"/>
        <v>567.86</v>
      </c>
      <c r="D184">
        <f t="shared" si="46"/>
        <v>34.56</v>
      </c>
      <c r="E184">
        <f t="shared" si="47"/>
        <v>876.56</v>
      </c>
      <c r="F184">
        <f t="shared" si="76"/>
        <v>0</v>
      </c>
      <c r="G184">
        <f t="shared" si="77"/>
        <v>308.69999999999993</v>
      </c>
      <c r="H184">
        <f t="shared" si="48"/>
        <v>5687.65</v>
      </c>
      <c r="I184">
        <f t="shared" si="49"/>
        <v>34.56</v>
      </c>
      <c r="J184">
        <f t="shared" si="78"/>
        <v>5653.0899999999992</v>
      </c>
      <c r="K184">
        <f t="shared" si="79"/>
        <v>0</v>
      </c>
      <c r="L184">
        <f t="shared" si="50"/>
        <v>876.54</v>
      </c>
      <c r="M184">
        <f t="shared" si="51"/>
        <v>987.65</v>
      </c>
      <c r="O184" s="9">
        <f t="shared" si="80"/>
        <v>14900</v>
      </c>
      <c r="P184" s="26">
        <f t="shared" si="52"/>
        <v>5.12</v>
      </c>
      <c r="Q184" s="5">
        <f t="shared" si="53"/>
        <v>4.8</v>
      </c>
      <c r="R184" s="5">
        <f t="shared" si="54"/>
        <v>1.2000000000000002</v>
      </c>
      <c r="S184" s="5">
        <f t="shared" si="55"/>
        <v>0.4</v>
      </c>
      <c r="U184" s="9">
        <f t="shared" si="81"/>
        <v>14900</v>
      </c>
      <c r="V184" s="5">
        <f t="shared" si="56"/>
        <v>854</v>
      </c>
      <c r="W184" s="5">
        <f t="shared" si="57"/>
        <v>126</v>
      </c>
      <c r="X184" s="5">
        <f t="shared" si="58"/>
        <v>142</v>
      </c>
      <c r="Y184" s="5">
        <f t="shared" si="59"/>
        <v>4</v>
      </c>
      <c r="Z184" s="5">
        <f t="shared" si="60"/>
        <v>4</v>
      </c>
      <c r="AB184" s="5">
        <f t="shared" si="61"/>
        <v>1122</v>
      </c>
      <c r="AC184" s="5">
        <f t="shared" si="62"/>
        <v>8</v>
      </c>
      <c r="AD184" s="5">
        <f t="shared" si="63"/>
        <v>111870</v>
      </c>
      <c r="AE184" s="91" t="str">
        <f t="shared" si="64"/>
        <v/>
      </c>
      <c r="AF184" s="89" t="str">
        <f t="shared" si="65"/>
        <v/>
      </c>
      <c r="AM184" s="9">
        <f t="shared" si="82"/>
        <v>14900</v>
      </c>
      <c r="AN184" s="5">
        <f t="shared" si="66"/>
        <v>4900</v>
      </c>
      <c r="AO184" s="5">
        <f t="shared" si="67"/>
        <v>4948.0199999999995</v>
      </c>
      <c r="AP184" s="5">
        <f t="shared" si="68"/>
        <v>1129.0125</v>
      </c>
      <c r="AQ184" s="5">
        <f t="shared" si="69"/>
        <v>23.52</v>
      </c>
      <c r="AR184" s="5">
        <f t="shared" si="70"/>
        <v>6.37</v>
      </c>
      <c r="AS184">
        <f t="shared" si="71"/>
        <v>305346.125</v>
      </c>
      <c r="AT184" s="90" t="str">
        <f t="shared" si="72"/>
        <v/>
      </c>
    </row>
    <row r="185" spans="1:46" ht="21" x14ac:dyDescent="0.35">
      <c r="A185">
        <f t="shared" si="73"/>
        <v>100</v>
      </c>
      <c r="B185" s="9">
        <f t="shared" si="74"/>
        <v>15000</v>
      </c>
      <c r="C185">
        <f t="shared" si="75"/>
        <v>567.86</v>
      </c>
      <c r="D185">
        <f t="shared" si="46"/>
        <v>34.56</v>
      </c>
      <c r="E185">
        <f t="shared" si="47"/>
        <v>876.56</v>
      </c>
      <c r="F185">
        <f t="shared" si="76"/>
        <v>0</v>
      </c>
      <c r="G185">
        <f t="shared" si="77"/>
        <v>308.69999999999993</v>
      </c>
      <c r="H185">
        <f t="shared" si="48"/>
        <v>5687.65</v>
      </c>
      <c r="I185">
        <f t="shared" si="49"/>
        <v>34.56</v>
      </c>
      <c r="J185">
        <f t="shared" si="78"/>
        <v>5653.0899999999992</v>
      </c>
      <c r="K185">
        <f t="shared" si="79"/>
        <v>0</v>
      </c>
      <c r="L185">
        <f t="shared" si="50"/>
        <v>876.54</v>
      </c>
      <c r="M185">
        <f t="shared" si="51"/>
        <v>987.65</v>
      </c>
      <c r="O185" s="9">
        <f t="shared" si="80"/>
        <v>15000</v>
      </c>
      <c r="P185" s="26">
        <f t="shared" si="52"/>
        <v>5.12</v>
      </c>
      <c r="Q185" s="5">
        <f t="shared" si="53"/>
        <v>4.8</v>
      </c>
      <c r="R185" s="5">
        <f t="shared" si="54"/>
        <v>1.2000000000000002</v>
      </c>
      <c r="S185" s="5">
        <f t="shared" si="55"/>
        <v>0.4</v>
      </c>
      <c r="U185" s="9">
        <f t="shared" si="81"/>
        <v>15000</v>
      </c>
      <c r="V185" s="5">
        <f t="shared" si="56"/>
        <v>854</v>
      </c>
      <c r="W185" s="5">
        <f t="shared" si="57"/>
        <v>126</v>
      </c>
      <c r="X185" s="5">
        <f t="shared" si="58"/>
        <v>142</v>
      </c>
      <c r="Y185" s="5">
        <f t="shared" si="59"/>
        <v>4</v>
      </c>
      <c r="Z185" s="5">
        <f t="shared" si="60"/>
        <v>4</v>
      </c>
      <c r="AB185" s="5">
        <f t="shared" si="61"/>
        <v>1122</v>
      </c>
      <c r="AC185" s="5">
        <f t="shared" si="62"/>
        <v>8</v>
      </c>
      <c r="AD185" s="5">
        <f t="shared" si="63"/>
        <v>113000</v>
      </c>
      <c r="AE185" s="91">
        <f t="shared" si="64"/>
        <v>56500</v>
      </c>
      <c r="AF185" s="89" t="str">
        <f t="shared" si="65"/>
        <v/>
      </c>
      <c r="AM185" s="9">
        <f t="shared" si="82"/>
        <v>15000</v>
      </c>
      <c r="AN185" s="5">
        <f t="shared" si="66"/>
        <v>5000</v>
      </c>
      <c r="AO185" s="5">
        <f t="shared" si="67"/>
        <v>5049</v>
      </c>
      <c r="AP185" s="5">
        <f t="shared" si="68"/>
        <v>1152.0535714285713</v>
      </c>
      <c r="AQ185" s="5">
        <f t="shared" si="69"/>
        <v>24</v>
      </c>
      <c r="AR185" s="5">
        <f t="shared" si="70"/>
        <v>6.5</v>
      </c>
      <c r="AS185">
        <f t="shared" si="71"/>
        <v>311577.67857142858</v>
      </c>
      <c r="AT185" s="90">
        <f t="shared" si="72"/>
        <v>311577.67857142858</v>
      </c>
    </row>
    <row r="186" spans="1:46" ht="21" x14ac:dyDescent="0.35">
      <c r="A186" t="str">
        <f t="shared" si="73"/>
        <v>End of project</v>
      </c>
      <c r="B186" s="9" t="str">
        <f t="shared" si="74"/>
        <v>end of project</v>
      </c>
      <c r="C186" t="str">
        <f t="shared" si="75"/>
        <v>end of project</v>
      </c>
      <c r="D186" t="str">
        <f t="shared" si="46"/>
        <v>end of project</v>
      </c>
      <c r="E186" t="str">
        <f t="shared" si="47"/>
        <v>end of project</v>
      </c>
      <c r="F186" t="e">
        <f t="shared" si="76"/>
        <v>#VALUE!</v>
      </c>
      <c r="G186" t="e">
        <f t="shared" si="77"/>
        <v>#VALUE!</v>
      </c>
      <c r="H186" t="str">
        <f t="shared" si="48"/>
        <v>end of project</v>
      </c>
      <c r="I186" t="str">
        <f t="shared" si="49"/>
        <v>end of project</v>
      </c>
      <c r="J186" t="e">
        <f t="shared" si="78"/>
        <v>#VALUE!</v>
      </c>
      <c r="K186" t="e">
        <f t="shared" si="79"/>
        <v>#VALUE!</v>
      </c>
      <c r="L186" t="str">
        <f t="shared" si="50"/>
        <v>end of project</v>
      </c>
      <c r="M186" t="str">
        <f t="shared" si="51"/>
        <v>end of project</v>
      </c>
      <c r="O186" s="9" t="str">
        <f t="shared" si="80"/>
        <v>end of project</v>
      </c>
      <c r="P186" s="26" t="str">
        <f t="shared" si="52"/>
        <v>end of project</v>
      </c>
      <c r="Q186" s="5" t="str">
        <f t="shared" si="53"/>
        <v>end of project</v>
      </c>
      <c r="R186" s="5" t="str">
        <f t="shared" si="54"/>
        <v>end of project</v>
      </c>
      <c r="S186" s="5" t="str">
        <f t="shared" si="55"/>
        <v>end of project</v>
      </c>
      <c r="U186" s="9" t="str">
        <f t="shared" si="81"/>
        <v>end of project</v>
      </c>
      <c r="V186" s="5" t="str">
        <f t="shared" si="56"/>
        <v>end of project</v>
      </c>
      <c r="W186" s="5" t="str">
        <f t="shared" si="57"/>
        <v>end of project</v>
      </c>
      <c r="X186" s="5" t="str">
        <f t="shared" si="58"/>
        <v>end of project</v>
      </c>
      <c r="Y186" s="5" t="str">
        <f t="shared" si="59"/>
        <v>end of project</v>
      </c>
      <c r="Z186" s="5" t="str">
        <f t="shared" si="60"/>
        <v>end of proejct</v>
      </c>
      <c r="AB186" s="5" t="str">
        <f t="shared" si="61"/>
        <v>end of project</v>
      </c>
      <c r="AC186" s="5" t="str">
        <f t="shared" si="62"/>
        <v>end of project</v>
      </c>
      <c r="AD186" s="5" t="str">
        <f t="shared" si="63"/>
        <v>end of project</v>
      </c>
      <c r="AE186" s="91" t="str">
        <f t="shared" si="64"/>
        <v/>
      </c>
      <c r="AF186" s="89" t="str">
        <f t="shared" si="65"/>
        <v/>
      </c>
      <c r="AM186" s="9" t="str">
        <f t="shared" si="82"/>
        <v>end of project</v>
      </c>
      <c r="AN186" s="5" t="str">
        <f t="shared" si="66"/>
        <v>end of project</v>
      </c>
      <c r="AO186" s="5" t="str">
        <f t="shared" si="67"/>
        <v>end of project</v>
      </c>
      <c r="AP186" s="5" t="str">
        <f t="shared" si="68"/>
        <v>end of project</v>
      </c>
      <c r="AQ186" s="5" t="str">
        <f t="shared" si="69"/>
        <v>end of project</v>
      </c>
      <c r="AR186" s="5" t="str">
        <f t="shared" si="70"/>
        <v>end of project</v>
      </c>
      <c r="AS186" t="str">
        <f t="shared" si="71"/>
        <v>end of project</v>
      </c>
      <c r="AT186" s="90" t="str">
        <f t="shared" si="72"/>
        <v/>
      </c>
    </row>
    <row r="187" spans="1:46" ht="21" x14ac:dyDescent="0.35">
      <c r="A187" t="str">
        <f t="shared" si="73"/>
        <v>End of project</v>
      </c>
      <c r="B187" s="9" t="str">
        <f t="shared" si="74"/>
        <v>end of project</v>
      </c>
      <c r="C187" t="str">
        <f t="shared" si="75"/>
        <v>end of project</v>
      </c>
      <c r="D187" t="str">
        <f t="shared" si="46"/>
        <v>end of project</v>
      </c>
      <c r="E187" t="str">
        <f t="shared" si="47"/>
        <v>end of project</v>
      </c>
      <c r="F187" t="e">
        <f t="shared" si="76"/>
        <v>#VALUE!</v>
      </c>
      <c r="G187" t="e">
        <f t="shared" si="77"/>
        <v>#VALUE!</v>
      </c>
      <c r="H187" t="str">
        <f t="shared" si="48"/>
        <v>end of project</v>
      </c>
      <c r="I187" t="str">
        <f t="shared" si="49"/>
        <v>end of project</v>
      </c>
      <c r="J187" t="e">
        <f t="shared" si="78"/>
        <v>#VALUE!</v>
      </c>
      <c r="K187" t="e">
        <f t="shared" si="79"/>
        <v>#VALUE!</v>
      </c>
      <c r="L187" t="str">
        <f t="shared" si="50"/>
        <v>end of project</v>
      </c>
      <c r="M187" t="str">
        <f t="shared" si="51"/>
        <v>end of project</v>
      </c>
      <c r="O187" s="9" t="str">
        <f t="shared" si="80"/>
        <v>end of project</v>
      </c>
      <c r="P187" s="26" t="str">
        <f t="shared" si="52"/>
        <v>end of project</v>
      </c>
      <c r="Q187" s="5" t="str">
        <f t="shared" si="53"/>
        <v>end of project</v>
      </c>
      <c r="R187" s="5" t="str">
        <f t="shared" si="54"/>
        <v>end of project</v>
      </c>
      <c r="S187" s="5" t="str">
        <f t="shared" si="55"/>
        <v>end of project</v>
      </c>
      <c r="U187" s="9" t="str">
        <f t="shared" si="81"/>
        <v>end of project</v>
      </c>
      <c r="V187" s="5" t="str">
        <f t="shared" si="56"/>
        <v>end of project</v>
      </c>
      <c r="W187" s="5" t="str">
        <f t="shared" si="57"/>
        <v>end of project</v>
      </c>
      <c r="X187" s="5" t="str">
        <f t="shared" si="58"/>
        <v>end of project</v>
      </c>
      <c r="Y187" s="5" t="str">
        <f t="shared" si="59"/>
        <v>end of project</v>
      </c>
      <c r="Z187" s="5" t="str">
        <f t="shared" si="60"/>
        <v>end of proejct</v>
      </c>
      <c r="AB187" s="5" t="str">
        <f t="shared" si="61"/>
        <v>end of project</v>
      </c>
      <c r="AC187" s="5" t="str">
        <f t="shared" si="62"/>
        <v>end of project</v>
      </c>
      <c r="AD187" s="5" t="str">
        <f t="shared" si="63"/>
        <v>end of project</v>
      </c>
      <c r="AE187" s="91" t="str">
        <f t="shared" si="64"/>
        <v/>
      </c>
      <c r="AF187" s="89" t="str">
        <f t="shared" si="65"/>
        <v/>
      </c>
      <c r="AM187" s="9" t="str">
        <f t="shared" si="82"/>
        <v>end of project</v>
      </c>
      <c r="AN187" s="5" t="str">
        <f t="shared" si="66"/>
        <v>end of project</v>
      </c>
      <c r="AO187" s="5" t="str">
        <f t="shared" si="67"/>
        <v>end of project</v>
      </c>
      <c r="AP187" s="5" t="str">
        <f t="shared" si="68"/>
        <v>end of project</v>
      </c>
      <c r="AQ187" s="5" t="str">
        <f t="shared" si="69"/>
        <v>end of project</v>
      </c>
      <c r="AR187" s="5" t="str">
        <f t="shared" si="70"/>
        <v>end of project</v>
      </c>
      <c r="AS187" t="str">
        <f t="shared" si="71"/>
        <v>end of project</v>
      </c>
      <c r="AT187" s="90" t="str">
        <f t="shared" si="72"/>
        <v/>
      </c>
    </row>
    <row r="188" spans="1:46" ht="21" x14ac:dyDescent="0.35">
      <c r="A188" t="str">
        <f t="shared" si="73"/>
        <v>End of project</v>
      </c>
      <c r="B188" s="9" t="str">
        <f t="shared" si="74"/>
        <v>end of project</v>
      </c>
      <c r="C188" t="str">
        <f t="shared" si="75"/>
        <v>end of project</v>
      </c>
      <c r="D188" t="str">
        <f t="shared" si="46"/>
        <v>end of project</v>
      </c>
      <c r="E188" t="str">
        <f t="shared" si="47"/>
        <v>end of project</v>
      </c>
      <c r="F188" t="e">
        <f t="shared" si="76"/>
        <v>#VALUE!</v>
      </c>
      <c r="G188" t="e">
        <f t="shared" si="77"/>
        <v>#VALUE!</v>
      </c>
      <c r="H188" t="str">
        <f t="shared" si="48"/>
        <v>end of project</v>
      </c>
      <c r="I188" t="str">
        <f t="shared" si="49"/>
        <v>end of project</v>
      </c>
      <c r="J188" t="e">
        <f t="shared" si="78"/>
        <v>#VALUE!</v>
      </c>
      <c r="K188" t="e">
        <f t="shared" si="79"/>
        <v>#VALUE!</v>
      </c>
      <c r="L188" t="str">
        <f t="shared" si="50"/>
        <v>end of project</v>
      </c>
      <c r="M188" t="str">
        <f t="shared" si="51"/>
        <v>end of project</v>
      </c>
      <c r="O188" s="9" t="str">
        <f t="shared" si="80"/>
        <v>end of project</v>
      </c>
      <c r="P188" s="26" t="str">
        <f t="shared" si="52"/>
        <v>end of project</v>
      </c>
      <c r="Q188" s="5" t="str">
        <f t="shared" si="53"/>
        <v>end of project</v>
      </c>
      <c r="R188" s="5" t="str">
        <f t="shared" si="54"/>
        <v>end of project</v>
      </c>
      <c r="S188" s="5" t="str">
        <f t="shared" si="55"/>
        <v>end of project</v>
      </c>
      <c r="U188" s="9" t="str">
        <f t="shared" si="81"/>
        <v>end of project</v>
      </c>
      <c r="V188" s="5" t="str">
        <f t="shared" si="56"/>
        <v>end of project</v>
      </c>
      <c r="W188" s="5" t="str">
        <f t="shared" si="57"/>
        <v>end of project</v>
      </c>
      <c r="X188" s="5" t="str">
        <f t="shared" si="58"/>
        <v>end of project</v>
      </c>
      <c r="Y188" s="5" t="str">
        <f t="shared" si="59"/>
        <v>end of project</v>
      </c>
      <c r="Z188" s="5" t="str">
        <f t="shared" si="60"/>
        <v>end of proejct</v>
      </c>
      <c r="AB188" s="5" t="str">
        <f t="shared" si="61"/>
        <v>end of project</v>
      </c>
      <c r="AC188" s="5" t="str">
        <f t="shared" si="62"/>
        <v>end of project</v>
      </c>
      <c r="AD188" s="5" t="str">
        <f t="shared" si="63"/>
        <v>end of project</v>
      </c>
      <c r="AE188" s="91" t="str">
        <f t="shared" si="64"/>
        <v/>
      </c>
      <c r="AF188" s="89" t="str">
        <f t="shared" si="65"/>
        <v/>
      </c>
      <c r="AM188" s="9" t="str">
        <f t="shared" si="82"/>
        <v>end of project</v>
      </c>
      <c r="AN188" s="5" t="str">
        <f t="shared" si="66"/>
        <v>end of project</v>
      </c>
      <c r="AO188" s="5" t="str">
        <f t="shared" si="67"/>
        <v>end of project</v>
      </c>
      <c r="AP188" s="5" t="str">
        <f t="shared" si="68"/>
        <v>end of project</v>
      </c>
      <c r="AQ188" s="5" t="str">
        <f t="shared" si="69"/>
        <v>end of project</v>
      </c>
      <c r="AR188" s="5" t="str">
        <f t="shared" si="70"/>
        <v>end of project</v>
      </c>
      <c r="AS188" t="str">
        <f t="shared" si="71"/>
        <v>end of project</v>
      </c>
      <c r="AT188" s="90" t="str">
        <f t="shared" si="72"/>
        <v/>
      </c>
    </row>
    <row r="189" spans="1:46" ht="21" x14ac:dyDescent="0.35">
      <c r="A189" t="str">
        <f t="shared" si="73"/>
        <v>End of project</v>
      </c>
      <c r="B189" s="9" t="str">
        <f t="shared" si="74"/>
        <v>end of project</v>
      </c>
      <c r="C189" t="str">
        <f t="shared" si="75"/>
        <v>end of project</v>
      </c>
      <c r="D189" t="str">
        <f t="shared" si="46"/>
        <v>end of project</v>
      </c>
      <c r="E189" t="str">
        <f t="shared" si="47"/>
        <v>end of project</v>
      </c>
      <c r="F189" t="e">
        <f t="shared" si="76"/>
        <v>#VALUE!</v>
      </c>
      <c r="G189" t="e">
        <f t="shared" si="77"/>
        <v>#VALUE!</v>
      </c>
      <c r="H189" t="str">
        <f t="shared" si="48"/>
        <v>end of project</v>
      </c>
      <c r="I189" t="str">
        <f t="shared" si="49"/>
        <v>end of project</v>
      </c>
      <c r="J189" t="e">
        <f t="shared" si="78"/>
        <v>#VALUE!</v>
      </c>
      <c r="K189" t="e">
        <f t="shared" si="79"/>
        <v>#VALUE!</v>
      </c>
      <c r="L189" t="str">
        <f t="shared" si="50"/>
        <v>end of project</v>
      </c>
      <c r="M189" t="str">
        <f t="shared" si="51"/>
        <v>end of project</v>
      </c>
      <c r="O189" s="9" t="str">
        <f t="shared" si="80"/>
        <v>end of project</v>
      </c>
      <c r="P189" s="26" t="str">
        <f t="shared" si="52"/>
        <v>end of project</v>
      </c>
      <c r="Q189" s="5" t="str">
        <f t="shared" si="53"/>
        <v>end of project</v>
      </c>
      <c r="R189" s="5" t="str">
        <f t="shared" si="54"/>
        <v>end of project</v>
      </c>
      <c r="S189" s="5" t="str">
        <f t="shared" si="55"/>
        <v>end of project</v>
      </c>
      <c r="U189" s="9" t="str">
        <f t="shared" si="81"/>
        <v>end of project</v>
      </c>
      <c r="V189" s="5" t="str">
        <f t="shared" si="56"/>
        <v>end of project</v>
      </c>
      <c r="W189" s="5" t="str">
        <f t="shared" si="57"/>
        <v>end of project</v>
      </c>
      <c r="X189" s="5" t="str">
        <f t="shared" si="58"/>
        <v>end of project</v>
      </c>
      <c r="Y189" s="5" t="str">
        <f t="shared" si="59"/>
        <v>end of project</v>
      </c>
      <c r="Z189" s="5" t="str">
        <f t="shared" si="60"/>
        <v>end of proejct</v>
      </c>
      <c r="AB189" s="5" t="str">
        <f t="shared" si="61"/>
        <v>end of project</v>
      </c>
      <c r="AC189" s="5" t="str">
        <f t="shared" si="62"/>
        <v>end of project</v>
      </c>
      <c r="AD189" s="5" t="str">
        <f t="shared" si="63"/>
        <v>end of project</v>
      </c>
      <c r="AE189" s="91" t="str">
        <f t="shared" si="64"/>
        <v/>
      </c>
      <c r="AF189" s="89" t="str">
        <f t="shared" si="65"/>
        <v/>
      </c>
      <c r="AM189" s="9" t="str">
        <f t="shared" si="82"/>
        <v>end of project</v>
      </c>
      <c r="AN189" s="5" t="str">
        <f t="shared" si="66"/>
        <v>end of project</v>
      </c>
      <c r="AO189" s="5" t="str">
        <f t="shared" si="67"/>
        <v>end of project</v>
      </c>
      <c r="AP189" s="5" t="str">
        <f t="shared" si="68"/>
        <v>end of project</v>
      </c>
      <c r="AQ189" s="5" t="str">
        <f t="shared" si="69"/>
        <v>end of project</v>
      </c>
      <c r="AR189" s="5" t="str">
        <f t="shared" si="70"/>
        <v>end of project</v>
      </c>
      <c r="AS189" t="str">
        <f t="shared" si="71"/>
        <v>end of project</v>
      </c>
      <c r="AT189" s="90" t="str">
        <f t="shared" si="72"/>
        <v/>
      </c>
    </row>
    <row r="190" spans="1:46" ht="21" x14ac:dyDescent="0.35">
      <c r="A190" t="str">
        <f t="shared" si="73"/>
        <v>End of project</v>
      </c>
      <c r="B190" s="9" t="str">
        <f t="shared" si="74"/>
        <v>end of project</v>
      </c>
      <c r="C190" t="str">
        <f t="shared" si="75"/>
        <v>end of project</v>
      </c>
      <c r="D190" t="str">
        <f t="shared" si="46"/>
        <v>end of project</v>
      </c>
      <c r="E190" t="str">
        <f t="shared" si="47"/>
        <v>end of project</v>
      </c>
      <c r="F190" t="e">
        <f t="shared" si="76"/>
        <v>#VALUE!</v>
      </c>
      <c r="G190" t="e">
        <f t="shared" si="77"/>
        <v>#VALUE!</v>
      </c>
      <c r="H190" t="str">
        <f t="shared" si="48"/>
        <v>end of project</v>
      </c>
      <c r="I190" t="str">
        <f t="shared" si="49"/>
        <v>end of project</v>
      </c>
      <c r="J190" t="e">
        <f t="shared" si="78"/>
        <v>#VALUE!</v>
      </c>
      <c r="K190" t="e">
        <f t="shared" si="79"/>
        <v>#VALUE!</v>
      </c>
      <c r="L190" t="str">
        <f t="shared" si="50"/>
        <v>end of project</v>
      </c>
      <c r="M190" t="str">
        <f t="shared" si="51"/>
        <v>end of project</v>
      </c>
      <c r="O190" s="9" t="str">
        <f t="shared" si="80"/>
        <v>end of project</v>
      </c>
      <c r="P190" s="26" t="str">
        <f t="shared" si="52"/>
        <v>end of project</v>
      </c>
      <c r="Q190" s="5" t="str">
        <f t="shared" si="53"/>
        <v>end of project</v>
      </c>
      <c r="R190" s="5" t="str">
        <f t="shared" si="54"/>
        <v>end of project</v>
      </c>
      <c r="S190" s="5" t="str">
        <f t="shared" si="55"/>
        <v>end of project</v>
      </c>
      <c r="U190" s="9" t="str">
        <f t="shared" si="81"/>
        <v>end of project</v>
      </c>
      <c r="V190" s="5" t="str">
        <f t="shared" si="56"/>
        <v>end of project</v>
      </c>
      <c r="W190" s="5" t="str">
        <f t="shared" si="57"/>
        <v>end of project</v>
      </c>
      <c r="X190" s="5" t="str">
        <f t="shared" si="58"/>
        <v>end of project</v>
      </c>
      <c r="Y190" s="5" t="str">
        <f t="shared" si="59"/>
        <v>end of project</v>
      </c>
      <c r="Z190" s="5" t="str">
        <f t="shared" si="60"/>
        <v>end of proejct</v>
      </c>
      <c r="AB190" s="5" t="str">
        <f t="shared" si="61"/>
        <v>end of project</v>
      </c>
      <c r="AC190" s="5" t="str">
        <f t="shared" si="62"/>
        <v>end of project</v>
      </c>
      <c r="AD190" s="5" t="str">
        <f t="shared" si="63"/>
        <v>end of project</v>
      </c>
      <c r="AE190" s="91" t="str">
        <f t="shared" si="64"/>
        <v/>
      </c>
      <c r="AF190" s="89" t="str">
        <f t="shared" si="65"/>
        <v/>
      </c>
      <c r="AM190" s="9" t="str">
        <f t="shared" si="82"/>
        <v>end of project</v>
      </c>
      <c r="AN190" s="5" t="str">
        <f t="shared" si="66"/>
        <v>end of project</v>
      </c>
      <c r="AO190" s="5" t="str">
        <f t="shared" si="67"/>
        <v>end of project</v>
      </c>
      <c r="AP190" s="5" t="str">
        <f t="shared" si="68"/>
        <v>end of project</v>
      </c>
      <c r="AQ190" s="5" t="str">
        <f t="shared" si="69"/>
        <v>end of project</v>
      </c>
      <c r="AR190" s="5" t="str">
        <f t="shared" si="70"/>
        <v>end of project</v>
      </c>
      <c r="AS190" t="str">
        <f t="shared" si="71"/>
        <v>end of project</v>
      </c>
      <c r="AT190" s="90" t="str">
        <f t="shared" si="72"/>
        <v/>
      </c>
    </row>
    <row r="191" spans="1:46" ht="21" x14ac:dyDescent="0.35">
      <c r="A191" t="str">
        <f t="shared" si="73"/>
        <v>End of project</v>
      </c>
      <c r="B191" s="9" t="str">
        <f t="shared" si="74"/>
        <v>end of project</v>
      </c>
      <c r="C191" t="str">
        <f t="shared" si="75"/>
        <v>end of project</v>
      </c>
      <c r="D191" t="str">
        <f t="shared" si="46"/>
        <v>end of project</v>
      </c>
      <c r="E191" t="str">
        <f t="shared" si="47"/>
        <v>end of project</v>
      </c>
      <c r="F191" t="e">
        <f t="shared" si="76"/>
        <v>#VALUE!</v>
      </c>
      <c r="G191" t="e">
        <f t="shared" si="77"/>
        <v>#VALUE!</v>
      </c>
      <c r="H191" t="str">
        <f t="shared" si="48"/>
        <v>end of project</v>
      </c>
      <c r="I191" t="str">
        <f t="shared" si="49"/>
        <v>end of project</v>
      </c>
      <c r="J191" t="e">
        <f t="shared" si="78"/>
        <v>#VALUE!</v>
      </c>
      <c r="K191" t="e">
        <f t="shared" si="79"/>
        <v>#VALUE!</v>
      </c>
      <c r="L191" t="str">
        <f t="shared" si="50"/>
        <v>end of project</v>
      </c>
      <c r="M191" t="str">
        <f t="shared" si="51"/>
        <v>end of project</v>
      </c>
      <c r="O191" s="9" t="str">
        <f t="shared" si="80"/>
        <v>end of project</v>
      </c>
      <c r="P191" s="26" t="str">
        <f t="shared" si="52"/>
        <v>end of project</v>
      </c>
      <c r="Q191" s="5" t="str">
        <f t="shared" si="53"/>
        <v>end of project</v>
      </c>
      <c r="R191" s="5" t="str">
        <f t="shared" si="54"/>
        <v>end of project</v>
      </c>
      <c r="S191" s="5" t="str">
        <f t="shared" si="55"/>
        <v>end of project</v>
      </c>
      <c r="U191" s="9" t="str">
        <f t="shared" si="81"/>
        <v>end of project</v>
      </c>
      <c r="V191" s="5" t="str">
        <f t="shared" si="56"/>
        <v>end of project</v>
      </c>
      <c r="W191" s="5" t="str">
        <f t="shared" si="57"/>
        <v>end of project</v>
      </c>
      <c r="X191" s="5" t="str">
        <f t="shared" si="58"/>
        <v>end of project</v>
      </c>
      <c r="Y191" s="5" t="str">
        <f t="shared" si="59"/>
        <v>end of project</v>
      </c>
      <c r="Z191" s="5" t="str">
        <f t="shared" si="60"/>
        <v>end of proejct</v>
      </c>
      <c r="AB191" s="5" t="str">
        <f t="shared" si="61"/>
        <v>end of project</v>
      </c>
      <c r="AC191" s="5" t="str">
        <f t="shared" si="62"/>
        <v>end of project</v>
      </c>
      <c r="AD191" s="5" t="str">
        <f t="shared" si="63"/>
        <v>end of project</v>
      </c>
      <c r="AE191" s="91" t="str">
        <f t="shared" si="64"/>
        <v/>
      </c>
      <c r="AF191" s="89" t="str">
        <f t="shared" si="65"/>
        <v/>
      </c>
      <c r="AM191" s="9" t="str">
        <f t="shared" si="82"/>
        <v>end of project</v>
      </c>
      <c r="AN191" s="5" t="str">
        <f t="shared" si="66"/>
        <v>end of project</v>
      </c>
      <c r="AO191" s="5" t="str">
        <f t="shared" si="67"/>
        <v>end of project</v>
      </c>
      <c r="AP191" s="5" t="str">
        <f t="shared" si="68"/>
        <v>end of project</v>
      </c>
      <c r="AQ191" s="5" t="str">
        <f t="shared" si="69"/>
        <v>end of project</v>
      </c>
      <c r="AR191" s="5" t="str">
        <f t="shared" si="70"/>
        <v>end of project</v>
      </c>
      <c r="AS191" t="str">
        <f t="shared" si="71"/>
        <v>end of project</v>
      </c>
      <c r="AT191" s="90" t="str">
        <f t="shared" si="72"/>
        <v/>
      </c>
    </row>
    <row r="192" spans="1:46" ht="21" x14ac:dyDescent="0.35">
      <c r="A192" t="str">
        <f t="shared" si="73"/>
        <v>End of project</v>
      </c>
      <c r="B192" s="9" t="str">
        <f t="shared" si="74"/>
        <v>end of project</v>
      </c>
      <c r="C192" t="str">
        <f t="shared" si="75"/>
        <v>end of project</v>
      </c>
      <c r="D192" t="str">
        <f t="shared" si="46"/>
        <v>end of project</v>
      </c>
      <c r="E192" t="str">
        <f t="shared" si="47"/>
        <v>end of project</v>
      </c>
      <c r="F192" t="e">
        <f t="shared" ref="F192:F255" si="83">IF(C192-E192&lt;0,0,C192-E192)</f>
        <v>#VALUE!</v>
      </c>
      <c r="G192" t="e">
        <f t="shared" ref="G192:G255" si="84">IF(E192-C192&lt;0,0,E192-C192)</f>
        <v>#VALUE!</v>
      </c>
      <c r="H192" t="str">
        <f t="shared" si="48"/>
        <v>end of project</v>
      </c>
      <c r="I192" t="str">
        <f t="shared" si="49"/>
        <v>end of project</v>
      </c>
      <c r="J192" t="e">
        <f t="shared" ref="J192:J255" si="85">IF(I192-H192&lt;0,H192-I192,0)</f>
        <v>#VALUE!</v>
      </c>
      <c r="K192" t="e">
        <f t="shared" ref="K192:K255" si="86">IF(H192-I192&lt;0,I192-H192,0)</f>
        <v>#VALUE!</v>
      </c>
      <c r="L192" t="str">
        <f t="shared" si="50"/>
        <v>end of project</v>
      </c>
      <c r="M192" t="str">
        <f t="shared" si="51"/>
        <v>end of project</v>
      </c>
      <c r="O192" s="9" t="str">
        <f t="shared" ref="O192:O255" si="87">B192</f>
        <v>end of project</v>
      </c>
      <c r="P192" s="26" t="str">
        <f t="shared" si="52"/>
        <v>end of project</v>
      </c>
      <c r="Q192" s="5" t="str">
        <f t="shared" si="53"/>
        <v>end of project</v>
      </c>
      <c r="R192" s="5" t="str">
        <f t="shared" si="54"/>
        <v>end of project</v>
      </c>
      <c r="S192" s="5" t="str">
        <f t="shared" si="55"/>
        <v>end of project</v>
      </c>
      <c r="U192" s="9" t="str">
        <f t="shared" ref="U192:U255" si="88">B192</f>
        <v>end of project</v>
      </c>
      <c r="V192" s="5" t="str">
        <f t="shared" si="56"/>
        <v>end of project</v>
      </c>
      <c r="W192" s="5" t="str">
        <f t="shared" si="57"/>
        <v>end of project</v>
      </c>
      <c r="X192" s="5" t="str">
        <f t="shared" si="58"/>
        <v>end of project</v>
      </c>
      <c r="Y192" s="5" t="str">
        <f t="shared" si="59"/>
        <v>end of project</v>
      </c>
      <c r="Z192" s="5" t="str">
        <f t="shared" si="60"/>
        <v>end of proejct</v>
      </c>
      <c r="AB192" s="5" t="str">
        <f t="shared" si="61"/>
        <v>end of project</v>
      </c>
      <c r="AC192" s="5" t="str">
        <f t="shared" si="62"/>
        <v>end of project</v>
      </c>
      <c r="AD192" s="5" t="str">
        <f t="shared" si="63"/>
        <v>end of project</v>
      </c>
      <c r="AE192" s="91" t="str">
        <f t="shared" si="64"/>
        <v/>
      </c>
      <c r="AF192" s="89" t="str">
        <f t="shared" si="65"/>
        <v/>
      </c>
      <c r="AM192" s="9" t="str">
        <f t="shared" ref="AM192:AM255" si="89">B192</f>
        <v>end of project</v>
      </c>
      <c r="AN192" s="5" t="str">
        <f t="shared" si="66"/>
        <v>end of project</v>
      </c>
      <c r="AO192" s="5" t="str">
        <f t="shared" si="67"/>
        <v>end of project</v>
      </c>
      <c r="AP192" s="5" t="str">
        <f t="shared" si="68"/>
        <v>end of project</v>
      </c>
      <c r="AQ192" s="5" t="str">
        <f t="shared" si="69"/>
        <v>end of project</v>
      </c>
      <c r="AR192" s="5" t="str">
        <f t="shared" si="70"/>
        <v>end of project</v>
      </c>
      <c r="AS192" t="str">
        <f t="shared" si="71"/>
        <v>end of project</v>
      </c>
      <c r="AT192" s="90" t="str">
        <f t="shared" si="72"/>
        <v/>
      </c>
    </row>
    <row r="193" spans="1:46" ht="21" x14ac:dyDescent="0.35">
      <c r="A193" t="str">
        <f t="shared" si="73"/>
        <v>End of project</v>
      </c>
      <c r="B193" s="9" t="str">
        <f t="shared" si="74"/>
        <v>end of project</v>
      </c>
      <c r="C193" t="str">
        <f t="shared" si="75"/>
        <v>end of project</v>
      </c>
      <c r="D193" t="str">
        <f t="shared" si="46"/>
        <v>end of project</v>
      </c>
      <c r="E193" t="str">
        <f t="shared" si="47"/>
        <v>end of project</v>
      </c>
      <c r="F193" t="e">
        <f t="shared" si="83"/>
        <v>#VALUE!</v>
      </c>
      <c r="G193" t="e">
        <f t="shared" si="84"/>
        <v>#VALUE!</v>
      </c>
      <c r="H193" t="str">
        <f t="shared" si="48"/>
        <v>end of project</v>
      </c>
      <c r="I193" t="str">
        <f t="shared" si="49"/>
        <v>end of project</v>
      </c>
      <c r="J193" t="e">
        <f t="shared" si="85"/>
        <v>#VALUE!</v>
      </c>
      <c r="K193" t="e">
        <f t="shared" si="86"/>
        <v>#VALUE!</v>
      </c>
      <c r="L193" t="str">
        <f t="shared" si="50"/>
        <v>end of project</v>
      </c>
      <c r="M193" t="str">
        <f t="shared" si="51"/>
        <v>end of project</v>
      </c>
      <c r="O193" s="9" t="str">
        <f t="shared" si="87"/>
        <v>end of project</v>
      </c>
      <c r="P193" s="26" t="str">
        <f t="shared" si="52"/>
        <v>end of project</v>
      </c>
      <c r="Q193" s="5" t="str">
        <f t="shared" si="53"/>
        <v>end of project</v>
      </c>
      <c r="R193" s="5" t="str">
        <f t="shared" si="54"/>
        <v>end of project</v>
      </c>
      <c r="S193" s="5" t="str">
        <f t="shared" si="55"/>
        <v>end of project</v>
      </c>
      <c r="U193" s="9" t="str">
        <f t="shared" si="88"/>
        <v>end of project</v>
      </c>
      <c r="V193" s="5" t="str">
        <f t="shared" si="56"/>
        <v>end of project</v>
      </c>
      <c r="W193" s="5" t="str">
        <f t="shared" si="57"/>
        <v>end of project</v>
      </c>
      <c r="X193" s="5" t="str">
        <f t="shared" si="58"/>
        <v>end of project</v>
      </c>
      <c r="Y193" s="5" t="str">
        <f t="shared" si="59"/>
        <v>end of project</v>
      </c>
      <c r="Z193" s="5" t="str">
        <f t="shared" si="60"/>
        <v>end of proejct</v>
      </c>
      <c r="AB193" s="5" t="str">
        <f t="shared" si="61"/>
        <v>end of project</v>
      </c>
      <c r="AC193" s="5" t="str">
        <f t="shared" si="62"/>
        <v>end of project</v>
      </c>
      <c r="AD193" s="5" t="str">
        <f t="shared" si="63"/>
        <v>end of project</v>
      </c>
      <c r="AE193" s="91" t="str">
        <f t="shared" si="64"/>
        <v/>
      </c>
      <c r="AF193" s="89" t="str">
        <f t="shared" si="65"/>
        <v/>
      </c>
      <c r="AM193" s="9" t="str">
        <f t="shared" si="89"/>
        <v>end of project</v>
      </c>
      <c r="AN193" s="5" t="str">
        <f t="shared" si="66"/>
        <v>end of project</v>
      </c>
      <c r="AO193" s="5" t="str">
        <f t="shared" si="67"/>
        <v>end of project</v>
      </c>
      <c r="AP193" s="5" t="str">
        <f t="shared" si="68"/>
        <v>end of project</v>
      </c>
      <c r="AQ193" s="5" t="str">
        <f t="shared" si="69"/>
        <v>end of project</v>
      </c>
      <c r="AR193" s="5" t="str">
        <f t="shared" si="70"/>
        <v>end of project</v>
      </c>
      <c r="AS193" t="str">
        <f t="shared" si="71"/>
        <v>end of project</v>
      </c>
      <c r="AT193" s="90" t="str">
        <f t="shared" si="72"/>
        <v/>
      </c>
    </row>
    <row r="194" spans="1:46" ht="21" x14ac:dyDescent="0.35">
      <c r="A194" t="str">
        <f t="shared" si="73"/>
        <v>End of project</v>
      </c>
      <c r="B194" s="9" t="str">
        <f t="shared" si="74"/>
        <v>end of project</v>
      </c>
      <c r="C194" t="str">
        <f t="shared" si="75"/>
        <v>end of project</v>
      </c>
      <c r="D194" t="str">
        <f t="shared" si="46"/>
        <v>end of project</v>
      </c>
      <c r="E194" t="str">
        <f t="shared" si="47"/>
        <v>end of project</v>
      </c>
      <c r="F194" t="e">
        <f t="shared" si="83"/>
        <v>#VALUE!</v>
      </c>
      <c r="G194" t="e">
        <f t="shared" si="84"/>
        <v>#VALUE!</v>
      </c>
      <c r="H194" t="str">
        <f t="shared" si="48"/>
        <v>end of project</v>
      </c>
      <c r="I194" t="str">
        <f t="shared" si="49"/>
        <v>end of project</v>
      </c>
      <c r="J194" t="e">
        <f t="shared" si="85"/>
        <v>#VALUE!</v>
      </c>
      <c r="K194" t="e">
        <f t="shared" si="86"/>
        <v>#VALUE!</v>
      </c>
      <c r="L194" t="str">
        <f t="shared" si="50"/>
        <v>end of project</v>
      </c>
      <c r="M194" t="str">
        <f t="shared" si="51"/>
        <v>end of project</v>
      </c>
      <c r="O194" s="9" t="str">
        <f t="shared" si="87"/>
        <v>end of project</v>
      </c>
      <c r="P194" s="26" t="str">
        <f t="shared" si="52"/>
        <v>end of project</v>
      </c>
      <c r="Q194" s="5" t="str">
        <f t="shared" si="53"/>
        <v>end of project</v>
      </c>
      <c r="R194" s="5" t="str">
        <f t="shared" si="54"/>
        <v>end of project</v>
      </c>
      <c r="S194" s="5" t="str">
        <f t="shared" si="55"/>
        <v>end of project</v>
      </c>
      <c r="U194" s="9" t="str">
        <f t="shared" si="88"/>
        <v>end of project</v>
      </c>
      <c r="V194" s="5" t="str">
        <f t="shared" si="56"/>
        <v>end of project</v>
      </c>
      <c r="W194" s="5" t="str">
        <f t="shared" si="57"/>
        <v>end of project</v>
      </c>
      <c r="X194" s="5" t="str">
        <f t="shared" si="58"/>
        <v>end of project</v>
      </c>
      <c r="Y194" s="5" t="str">
        <f t="shared" si="59"/>
        <v>end of project</v>
      </c>
      <c r="Z194" s="5" t="str">
        <f t="shared" si="60"/>
        <v>end of proejct</v>
      </c>
      <c r="AB194" s="5" t="str">
        <f t="shared" si="61"/>
        <v>end of project</v>
      </c>
      <c r="AC194" s="5" t="str">
        <f t="shared" si="62"/>
        <v>end of project</v>
      </c>
      <c r="AD194" s="5" t="str">
        <f t="shared" si="63"/>
        <v>end of project</v>
      </c>
      <c r="AE194" s="91" t="str">
        <f t="shared" si="64"/>
        <v/>
      </c>
      <c r="AF194" s="89" t="str">
        <f t="shared" si="65"/>
        <v/>
      </c>
      <c r="AM194" s="9" t="str">
        <f t="shared" si="89"/>
        <v>end of project</v>
      </c>
      <c r="AN194" s="5" t="str">
        <f t="shared" si="66"/>
        <v>end of project</v>
      </c>
      <c r="AO194" s="5" t="str">
        <f t="shared" si="67"/>
        <v>end of project</v>
      </c>
      <c r="AP194" s="5" t="str">
        <f t="shared" si="68"/>
        <v>end of project</v>
      </c>
      <c r="AQ194" s="5" t="str">
        <f t="shared" si="69"/>
        <v>end of project</v>
      </c>
      <c r="AR194" s="5" t="str">
        <f t="shared" si="70"/>
        <v>end of project</v>
      </c>
      <c r="AS194" t="str">
        <f t="shared" si="71"/>
        <v>end of project</v>
      </c>
      <c r="AT194" s="90" t="str">
        <f t="shared" si="72"/>
        <v/>
      </c>
    </row>
    <row r="195" spans="1:46" ht="21" x14ac:dyDescent="0.35">
      <c r="A195" t="str">
        <f t="shared" si="73"/>
        <v>End of project</v>
      </c>
      <c r="B195" s="9" t="str">
        <f t="shared" si="74"/>
        <v>end of project</v>
      </c>
      <c r="C195" t="str">
        <f t="shared" si="75"/>
        <v>end of project</v>
      </c>
      <c r="D195" t="str">
        <f t="shared" si="46"/>
        <v>end of project</v>
      </c>
      <c r="E195" t="str">
        <f t="shared" si="47"/>
        <v>end of project</v>
      </c>
      <c r="F195" t="e">
        <f t="shared" si="83"/>
        <v>#VALUE!</v>
      </c>
      <c r="G195" t="e">
        <f t="shared" si="84"/>
        <v>#VALUE!</v>
      </c>
      <c r="H195" t="str">
        <f t="shared" si="48"/>
        <v>end of project</v>
      </c>
      <c r="I195" t="str">
        <f t="shared" si="49"/>
        <v>end of project</v>
      </c>
      <c r="J195" t="e">
        <f t="shared" si="85"/>
        <v>#VALUE!</v>
      </c>
      <c r="K195" t="e">
        <f t="shared" si="86"/>
        <v>#VALUE!</v>
      </c>
      <c r="L195" t="str">
        <f t="shared" si="50"/>
        <v>end of project</v>
      </c>
      <c r="M195" t="str">
        <f t="shared" si="51"/>
        <v>end of project</v>
      </c>
      <c r="O195" s="9" t="str">
        <f t="shared" si="87"/>
        <v>end of project</v>
      </c>
      <c r="P195" s="26" t="str">
        <f t="shared" si="52"/>
        <v>end of project</v>
      </c>
      <c r="Q195" s="5" t="str">
        <f t="shared" si="53"/>
        <v>end of project</v>
      </c>
      <c r="R195" s="5" t="str">
        <f t="shared" si="54"/>
        <v>end of project</v>
      </c>
      <c r="S195" s="5" t="str">
        <f t="shared" si="55"/>
        <v>end of project</v>
      </c>
      <c r="U195" s="9" t="str">
        <f t="shared" si="88"/>
        <v>end of project</v>
      </c>
      <c r="V195" s="5" t="str">
        <f t="shared" si="56"/>
        <v>end of project</v>
      </c>
      <c r="W195" s="5" t="str">
        <f t="shared" si="57"/>
        <v>end of project</v>
      </c>
      <c r="X195" s="5" t="str">
        <f t="shared" si="58"/>
        <v>end of project</v>
      </c>
      <c r="Y195" s="5" t="str">
        <f t="shared" si="59"/>
        <v>end of project</v>
      </c>
      <c r="Z195" s="5" t="str">
        <f t="shared" si="60"/>
        <v>end of proejct</v>
      </c>
      <c r="AB195" s="5" t="str">
        <f t="shared" si="61"/>
        <v>end of project</v>
      </c>
      <c r="AC195" s="5" t="str">
        <f t="shared" si="62"/>
        <v>end of project</v>
      </c>
      <c r="AD195" s="5" t="str">
        <f t="shared" si="63"/>
        <v>end of project</v>
      </c>
      <c r="AE195" s="91" t="str">
        <f t="shared" si="64"/>
        <v/>
      </c>
      <c r="AF195" s="89" t="str">
        <f t="shared" si="65"/>
        <v/>
      </c>
      <c r="AM195" s="9" t="str">
        <f t="shared" si="89"/>
        <v>end of project</v>
      </c>
      <c r="AN195" s="5" t="str">
        <f t="shared" si="66"/>
        <v>end of project</v>
      </c>
      <c r="AO195" s="5" t="str">
        <f t="shared" si="67"/>
        <v>end of project</v>
      </c>
      <c r="AP195" s="5" t="str">
        <f t="shared" si="68"/>
        <v>end of project</v>
      </c>
      <c r="AQ195" s="5" t="str">
        <f t="shared" si="69"/>
        <v>end of project</v>
      </c>
      <c r="AR195" s="5" t="str">
        <f t="shared" si="70"/>
        <v>end of project</v>
      </c>
      <c r="AS195" t="str">
        <f t="shared" si="71"/>
        <v>end of project</v>
      </c>
      <c r="AT195" s="90" t="str">
        <f t="shared" si="72"/>
        <v/>
      </c>
    </row>
    <row r="196" spans="1:46" ht="21" x14ac:dyDescent="0.35">
      <c r="A196" t="str">
        <f t="shared" si="73"/>
        <v>End of project</v>
      </c>
      <c r="B196" s="9" t="str">
        <f t="shared" si="74"/>
        <v>end of project</v>
      </c>
      <c r="C196" t="str">
        <f t="shared" si="75"/>
        <v>end of project</v>
      </c>
      <c r="D196" t="str">
        <f t="shared" si="46"/>
        <v>end of project</v>
      </c>
      <c r="E196" t="str">
        <f t="shared" si="47"/>
        <v>end of project</v>
      </c>
      <c r="F196" t="e">
        <f t="shared" si="83"/>
        <v>#VALUE!</v>
      </c>
      <c r="G196" t="e">
        <f t="shared" si="84"/>
        <v>#VALUE!</v>
      </c>
      <c r="H196" t="str">
        <f t="shared" si="48"/>
        <v>end of project</v>
      </c>
      <c r="I196" t="str">
        <f t="shared" si="49"/>
        <v>end of project</v>
      </c>
      <c r="J196" t="e">
        <f t="shared" si="85"/>
        <v>#VALUE!</v>
      </c>
      <c r="K196" t="e">
        <f t="shared" si="86"/>
        <v>#VALUE!</v>
      </c>
      <c r="L196" t="str">
        <f t="shared" si="50"/>
        <v>end of project</v>
      </c>
      <c r="M196" t="str">
        <f t="shared" si="51"/>
        <v>end of project</v>
      </c>
      <c r="O196" s="9" t="str">
        <f t="shared" si="87"/>
        <v>end of project</v>
      </c>
      <c r="P196" s="26" t="str">
        <f t="shared" si="52"/>
        <v>end of project</v>
      </c>
      <c r="Q196" s="5" t="str">
        <f t="shared" si="53"/>
        <v>end of project</v>
      </c>
      <c r="R196" s="5" t="str">
        <f t="shared" si="54"/>
        <v>end of project</v>
      </c>
      <c r="S196" s="5" t="str">
        <f t="shared" si="55"/>
        <v>end of project</v>
      </c>
      <c r="U196" s="9" t="str">
        <f t="shared" si="88"/>
        <v>end of project</v>
      </c>
      <c r="V196" s="5" t="str">
        <f t="shared" si="56"/>
        <v>end of project</v>
      </c>
      <c r="W196" s="5" t="str">
        <f t="shared" si="57"/>
        <v>end of project</v>
      </c>
      <c r="X196" s="5" t="str">
        <f t="shared" si="58"/>
        <v>end of project</v>
      </c>
      <c r="Y196" s="5" t="str">
        <f t="shared" si="59"/>
        <v>end of project</v>
      </c>
      <c r="Z196" s="5" t="str">
        <f t="shared" si="60"/>
        <v>end of proejct</v>
      </c>
      <c r="AB196" s="5" t="str">
        <f t="shared" si="61"/>
        <v>end of project</v>
      </c>
      <c r="AC196" s="5" t="str">
        <f t="shared" si="62"/>
        <v>end of project</v>
      </c>
      <c r="AD196" s="5" t="str">
        <f t="shared" si="63"/>
        <v>end of project</v>
      </c>
      <c r="AE196" s="91" t="str">
        <f t="shared" si="64"/>
        <v/>
      </c>
      <c r="AF196" s="89" t="str">
        <f t="shared" si="65"/>
        <v/>
      </c>
      <c r="AM196" s="9" t="str">
        <f t="shared" si="89"/>
        <v>end of project</v>
      </c>
      <c r="AN196" s="5" t="str">
        <f t="shared" si="66"/>
        <v>end of project</v>
      </c>
      <c r="AO196" s="5" t="str">
        <f t="shared" si="67"/>
        <v>end of project</v>
      </c>
      <c r="AP196" s="5" t="str">
        <f t="shared" si="68"/>
        <v>end of project</v>
      </c>
      <c r="AQ196" s="5" t="str">
        <f t="shared" si="69"/>
        <v>end of project</v>
      </c>
      <c r="AR196" s="5" t="str">
        <f t="shared" si="70"/>
        <v>end of project</v>
      </c>
      <c r="AS196" t="str">
        <f t="shared" si="71"/>
        <v>end of project</v>
      </c>
      <c r="AT196" s="90" t="str">
        <f t="shared" si="72"/>
        <v/>
      </c>
    </row>
    <row r="197" spans="1:46" ht="21" x14ac:dyDescent="0.35">
      <c r="A197" t="str">
        <f t="shared" si="73"/>
        <v>End of project</v>
      </c>
      <c r="B197" s="9" t="str">
        <f t="shared" si="74"/>
        <v>end of project</v>
      </c>
      <c r="C197" t="str">
        <f t="shared" si="75"/>
        <v>end of project</v>
      </c>
      <c r="D197" t="str">
        <f t="shared" si="46"/>
        <v>end of project</v>
      </c>
      <c r="E197" t="str">
        <f t="shared" si="47"/>
        <v>end of project</v>
      </c>
      <c r="F197" t="e">
        <f t="shared" si="83"/>
        <v>#VALUE!</v>
      </c>
      <c r="G197" t="e">
        <f t="shared" si="84"/>
        <v>#VALUE!</v>
      </c>
      <c r="H197" t="str">
        <f t="shared" si="48"/>
        <v>end of project</v>
      </c>
      <c r="I197" t="str">
        <f t="shared" si="49"/>
        <v>end of project</v>
      </c>
      <c r="J197" t="e">
        <f t="shared" si="85"/>
        <v>#VALUE!</v>
      </c>
      <c r="K197" t="e">
        <f t="shared" si="86"/>
        <v>#VALUE!</v>
      </c>
      <c r="L197" t="str">
        <f t="shared" si="50"/>
        <v>end of project</v>
      </c>
      <c r="M197" t="str">
        <f t="shared" si="51"/>
        <v>end of project</v>
      </c>
      <c r="O197" s="9" t="str">
        <f t="shared" si="87"/>
        <v>end of project</v>
      </c>
      <c r="P197" s="26" t="str">
        <f t="shared" si="52"/>
        <v>end of project</v>
      </c>
      <c r="Q197" s="5" t="str">
        <f t="shared" si="53"/>
        <v>end of project</v>
      </c>
      <c r="R197" s="5" t="str">
        <f t="shared" si="54"/>
        <v>end of project</v>
      </c>
      <c r="S197" s="5" t="str">
        <f t="shared" si="55"/>
        <v>end of project</v>
      </c>
      <c r="U197" s="9" t="str">
        <f t="shared" si="88"/>
        <v>end of project</v>
      </c>
      <c r="V197" s="5" t="str">
        <f t="shared" si="56"/>
        <v>end of project</v>
      </c>
      <c r="W197" s="5" t="str">
        <f t="shared" si="57"/>
        <v>end of project</v>
      </c>
      <c r="X197" s="5" t="str">
        <f t="shared" si="58"/>
        <v>end of project</v>
      </c>
      <c r="Y197" s="5" t="str">
        <f t="shared" si="59"/>
        <v>end of project</v>
      </c>
      <c r="Z197" s="5" t="str">
        <f t="shared" si="60"/>
        <v>end of proejct</v>
      </c>
      <c r="AB197" s="5" t="str">
        <f t="shared" si="61"/>
        <v>end of project</v>
      </c>
      <c r="AC197" s="5" t="str">
        <f t="shared" si="62"/>
        <v>end of project</v>
      </c>
      <c r="AD197" s="5" t="str">
        <f t="shared" si="63"/>
        <v>end of project</v>
      </c>
      <c r="AE197" s="91" t="str">
        <f t="shared" si="64"/>
        <v/>
      </c>
      <c r="AF197" s="89" t="str">
        <f t="shared" si="65"/>
        <v/>
      </c>
      <c r="AM197" s="9" t="str">
        <f t="shared" si="89"/>
        <v>end of project</v>
      </c>
      <c r="AN197" s="5" t="str">
        <f t="shared" si="66"/>
        <v>end of project</v>
      </c>
      <c r="AO197" s="5" t="str">
        <f t="shared" si="67"/>
        <v>end of project</v>
      </c>
      <c r="AP197" s="5" t="str">
        <f t="shared" si="68"/>
        <v>end of project</v>
      </c>
      <c r="AQ197" s="5" t="str">
        <f t="shared" si="69"/>
        <v>end of project</v>
      </c>
      <c r="AR197" s="5" t="str">
        <f t="shared" si="70"/>
        <v>end of project</v>
      </c>
      <c r="AS197" t="str">
        <f t="shared" si="71"/>
        <v>end of project</v>
      </c>
      <c r="AT197" s="90" t="str">
        <f t="shared" si="72"/>
        <v/>
      </c>
    </row>
    <row r="198" spans="1:46" ht="21" x14ac:dyDescent="0.35">
      <c r="A198" t="str">
        <f t="shared" si="73"/>
        <v>End of project</v>
      </c>
      <c r="B198" s="9" t="str">
        <f t="shared" si="74"/>
        <v>end of project</v>
      </c>
      <c r="C198" t="str">
        <f t="shared" si="75"/>
        <v>end of project</v>
      </c>
      <c r="D198" t="str">
        <f t="shared" si="46"/>
        <v>end of project</v>
      </c>
      <c r="E198" t="str">
        <f t="shared" si="47"/>
        <v>end of project</v>
      </c>
      <c r="F198" t="e">
        <f t="shared" si="83"/>
        <v>#VALUE!</v>
      </c>
      <c r="G198" t="e">
        <f t="shared" si="84"/>
        <v>#VALUE!</v>
      </c>
      <c r="H198" t="str">
        <f t="shared" si="48"/>
        <v>end of project</v>
      </c>
      <c r="I198" t="str">
        <f t="shared" si="49"/>
        <v>end of project</v>
      </c>
      <c r="J198" t="e">
        <f t="shared" si="85"/>
        <v>#VALUE!</v>
      </c>
      <c r="K198" t="e">
        <f t="shared" si="86"/>
        <v>#VALUE!</v>
      </c>
      <c r="L198" t="str">
        <f t="shared" si="50"/>
        <v>end of project</v>
      </c>
      <c r="M198" t="str">
        <f t="shared" si="51"/>
        <v>end of project</v>
      </c>
      <c r="O198" s="9" t="str">
        <f t="shared" si="87"/>
        <v>end of project</v>
      </c>
      <c r="P198" s="26" t="str">
        <f t="shared" si="52"/>
        <v>end of project</v>
      </c>
      <c r="Q198" s="5" t="str">
        <f t="shared" si="53"/>
        <v>end of project</v>
      </c>
      <c r="R198" s="5" t="str">
        <f t="shared" si="54"/>
        <v>end of project</v>
      </c>
      <c r="S198" s="5" t="str">
        <f t="shared" si="55"/>
        <v>end of project</v>
      </c>
      <c r="U198" s="9" t="str">
        <f t="shared" si="88"/>
        <v>end of project</v>
      </c>
      <c r="V198" s="5" t="str">
        <f t="shared" si="56"/>
        <v>end of project</v>
      </c>
      <c r="W198" s="5" t="str">
        <f t="shared" si="57"/>
        <v>end of project</v>
      </c>
      <c r="X198" s="5" t="str">
        <f t="shared" si="58"/>
        <v>end of project</v>
      </c>
      <c r="Y198" s="5" t="str">
        <f t="shared" si="59"/>
        <v>end of project</v>
      </c>
      <c r="Z198" s="5" t="str">
        <f t="shared" si="60"/>
        <v>end of proejct</v>
      </c>
      <c r="AB198" s="5" t="str">
        <f t="shared" si="61"/>
        <v>end of project</v>
      </c>
      <c r="AC198" s="5" t="str">
        <f t="shared" si="62"/>
        <v>end of project</v>
      </c>
      <c r="AD198" s="5" t="str">
        <f t="shared" si="63"/>
        <v>end of project</v>
      </c>
      <c r="AE198" s="91" t="str">
        <f t="shared" si="64"/>
        <v/>
      </c>
      <c r="AF198" s="89" t="str">
        <f t="shared" si="65"/>
        <v/>
      </c>
      <c r="AM198" s="9" t="str">
        <f t="shared" si="89"/>
        <v>end of project</v>
      </c>
      <c r="AN198" s="5" t="str">
        <f t="shared" si="66"/>
        <v>end of project</v>
      </c>
      <c r="AO198" s="5" t="str">
        <f t="shared" si="67"/>
        <v>end of project</v>
      </c>
      <c r="AP198" s="5" t="str">
        <f t="shared" si="68"/>
        <v>end of project</v>
      </c>
      <c r="AQ198" s="5" t="str">
        <f t="shared" si="69"/>
        <v>end of project</v>
      </c>
      <c r="AR198" s="5" t="str">
        <f t="shared" si="70"/>
        <v>end of project</v>
      </c>
      <c r="AS198" t="str">
        <f t="shared" si="71"/>
        <v>end of project</v>
      </c>
      <c r="AT198" s="90" t="str">
        <f t="shared" si="72"/>
        <v/>
      </c>
    </row>
    <row r="199" spans="1:46" ht="21" x14ac:dyDescent="0.35">
      <c r="A199" t="str">
        <f t="shared" si="73"/>
        <v>End of project</v>
      </c>
      <c r="B199" s="9" t="str">
        <f t="shared" si="74"/>
        <v>end of project</v>
      </c>
      <c r="C199" t="str">
        <f t="shared" si="75"/>
        <v>end of project</v>
      </c>
      <c r="D199" t="str">
        <f t="shared" si="46"/>
        <v>end of project</v>
      </c>
      <c r="E199" t="str">
        <f t="shared" si="47"/>
        <v>end of project</v>
      </c>
      <c r="F199" t="e">
        <f t="shared" si="83"/>
        <v>#VALUE!</v>
      </c>
      <c r="G199" t="e">
        <f t="shared" si="84"/>
        <v>#VALUE!</v>
      </c>
      <c r="H199" t="str">
        <f t="shared" si="48"/>
        <v>end of project</v>
      </c>
      <c r="I199" t="str">
        <f t="shared" si="49"/>
        <v>end of project</v>
      </c>
      <c r="J199" t="e">
        <f t="shared" si="85"/>
        <v>#VALUE!</v>
      </c>
      <c r="K199" t="e">
        <f t="shared" si="86"/>
        <v>#VALUE!</v>
      </c>
      <c r="L199" t="str">
        <f t="shared" si="50"/>
        <v>end of project</v>
      </c>
      <c r="M199" t="str">
        <f t="shared" si="51"/>
        <v>end of project</v>
      </c>
      <c r="O199" s="9" t="str">
        <f t="shared" si="87"/>
        <v>end of project</v>
      </c>
      <c r="P199" s="26" t="str">
        <f t="shared" si="52"/>
        <v>end of project</v>
      </c>
      <c r="Q199" s="5" t="str">
        <f t="shared" si="53"/>
        <v>end of project</v>
      </c>
      <c r="R199" s="5" t="str">
        <f t="shared" si="54"/>
        <v>end of project</v>
      </c>
      <c r="S199" s="5" t="str">
        <f t="shared" si="55"/>
        <v>end of project</v>
      </c>
      <c r="U199" s="9" t="str">
        <f t="shared" si="88"/>
        <v>end of project</v>
      </c>
      <c r="V199" s="5" t="str">
        <f t="shared" si="56"/>
        <v>end of project</v>
      </c>
      <c r="W199" s="5" t="str">
        <f t="shared" si="57"/>
        <v>end of project</v>
      </c>
      <c r="X199" s="5" t="str">
        <f t="shared" si="58"/>
        <v>end of project</v>
      </c>
      <c r="Y199" s="5" t="str">
        <f t="shared" si="59"/>
        <v>end of project</v>
      </c>
      <c r="Z199" s="5" t="str">
        <f t="shared" si="60"/>
        <v>end of proejct</v>
      </c>
      <c r="AB199" s="5" t="str">
        <f t="shared" si="61"/>
        <v>end of project</v>
      </c>
      <c r="AC199" s="5" t="str">
        <f t="shared" si="62"/>
        <v>end of project</v>
      </c>
      <c r="AD199" s="5" t="str">
        <f t="shared" si="63"/>
        <v>end of project</v>
      </c>
      <c r="AE199" s="91" t="str">
        <f t="shared" si="64"/>
        <v/>
      </c>
      <c r="AF199" s="89" t="str">
        <f t="shared" si="65"/>
        <v/>
      </c>
      <c r="AM199" s="9" t="str">
        <f t="shared" si="89"/>
        <v>end of project</v>
      </c>
      <c r="AN199" s="5" t="str">
        <f t="shared" si="66"/>
        <v>end of project</v>
      </c>
      <c r="AO199" s="5" t="str">
        <f t="shared" si="67"/>
        <v>end of project</v>
      </c>
      <c r="AP199" s="5" t="str">
        <f t="shared" si="68"/>
        <v>end of project</v>
      </c>
      <c r="AQ199" s="5" t="str">
        <f t="shared" si="69"/>
        <v>end of project</v>
      </c>
      <c r="AR199" s="5" t="str">
        <f t="shared" si="70"/>
        <v>end of project</v>
      </c>
      <c r="AS199" t="str">
        <f t="shared" si="71"/>
        <v>end of project</v>
      </c>
      <c r="AT199" s="90" t="str">
        <f t="shared" si="72"/>
        <v/>
      </c>
    </row>
    <row r="200" spans="1:46" ht="21" x14ac:dyDescent="0.35">
      <c r="A200" t="str">
        <f t="shared" si="73"/>
        <v>End of project</v>
      </c>
      <c r="B200" s="9" t="str">
        <f t="shared" si="74"/>
        <v>end of project</v>
      </c>
      <c r="C200" t="str">
        <f t="shared" si="75"/>
        <v>end of project</v>
      </c>
      <c r="D200" t="str">
        <f t="shared" si="46"/>
        <v>end of project</v>
      </c>
      <c r="E200" t="str">
        <f t="shared" si="47"/>
        <v>end of project</v>
      </c>
      <c r="F200" t="e">
        <f t="shared" si="83"/>
        <v>#VALUE!</v>
      </c>
      <c r="G200" t="e">
        <f t="shared" si="84"/>
        <v>#VALUE!</v>
      </c>
      <c r="H200" t="str">
        <f t="shared" si="48"/>
        <v>end of project</v>
      </c>
      <c r="I200" t="str">
        <f t="shared" si="49"/>
        <v>end of project</v>
      </c>
      <c r="J200" t="e">
        <f t="shared" si="85"/>
        <v>#VALUE!</v>
      </c>
      <c r="K200" t="e">
        <f t="shared" si="86"/>
        <v>#VALUE!</v>
      </c>
      <c r="L200" t="str">
        <f t="shared" si="50"/>
        <v>end of project</v>
      </c>
      <c r="M200" t="str">
        <f t="shared" si="51"/>
        <v>end of project</v>
      </c>
      <c r="O200" s="9" t="str">
        <f t="shared" si="87"/>
        <v>end of project</v>
      </c>
      <c r="P200" s="26" t="str">
        <f t="shared" si="52"/>
        <v>end of project</v>
      </c>
      <c r="Q200" s="5" t="str">
        <f t="shared" si="53"/>
        <v>end of project</v>
      </c>
      <c r="R200" s="5" t="str">
        <f t="shared" si="54"/>
        <v>end of project</v>
      </c>
      <c r="S200" s="5" t="str">
        <f t="shared" si="55"/>
        <v>end of project</v>
      </c>
      <c r="U200" s="9" t="str">
        <f t="shared" si="88"/>
        <v>end of project</v>
      </c>
      <c r="V200" s="5" t="str">
        <f t="shared" si="56"/>
        <v>end of project</v>
      </c>
      <c r="W200" s="5" t="str">
        <f t="shared" si="57"/>
        <v>end of project</v>
      </c>
      <c r="X200" s="5" t="str">
        <f t="shared" si="58"/>
        <v>end of project</v>
      </c>
      <c r="Y200" s="5" t="str">
        <f t="shared" si="59"/>
        <v>end of project</v>
      </c>
      <c r="Z200" s="5" t="str">
        <f t="shared" si="60"/>
        <v>end of proejct</v>
      </c>
      <c r="AB200" s="5" t="str">
        <f t="shared" si="61"/>
        <v>end of project</v>
      </c>
      <c r="AC200" s="5" t="str">
        <f t="shared" si="62"/>
        <v>end of project</v>
      </c>
      <c r="AD200" s="5" t="str">
        <f t="shared" si="63"/>
        <v>end of project</v>
      </c>
      <c r="AE200" s="91" t="str">
        <f t="shared" si="64"/>
        <v/>
      </c>
      <c r="AF200" s="89" t="str">
        <f t="shared" si="65"/>
        <v/>
      </c>
      <c r="AM200" s="9" t="str">
        <f t="shared" si="89"/>
        <v>end of project</v>
      </c>
      <c r="AN200" s="5" t="str">
        <f t="shared" si="66"/>
        <v>end of project</v>
      </c>
      <c r="AO200" s="5" t="str">
        <f t="shared" si="67"/>
        <v>end of project</v>
      </c>
      <c r="AP200" s="5" t="str">
        <f t="shared" si="68"/>
        <v>end of project</v>
      </c>
      <c r="AQ200" s="5" t="str">
        <f t="shared" si="69"/>
        <v>end of project</v>
      </c>
      <c r="AR200" s="5" t="str">
        <f t="shared" si="70"/>
        <v>end of project</v>
      </c>
      <c r="AS200" t="str">
        <f t="shared" si="71"/>
        <v>end of project</v>
      </c>
      <c r="AT200" s="90" t="str">
        <f t="shared" si="72"/>
        <v/>
      </c>
    </row>
    <row r="201" spans="1:46" ht="21" x14ac:dyDescent="0.35">
      <c r="A201" t="str">
        <f t="shared" si="73"/>
        <v>End of project</v>
      </c>
      <c r="B201" s="9" t="str">
        <f t="shared" si="74"/>
        <v>end of project</v>
      </c>
      <c r="C201" t="str">
        <f t="shared" si="75"/>
        <v>end of project</v>
      </c>
      <c r="D201" t="str">
        <f t="shared" si="46"/>
        <v>end of project</v>
      </c>
      <c r="E201" t="str">
        <f t="shared" si="47"/>
        <v>end of project</v>
      </c>
      <c r="F201" t="e">
        <f t="shared" si="83"/>
        <v>#VALUE!</v>
      </c>
      <c r="G201" t="e">
        <f t="shared" si="84"/>
        <v>#VALUE!</v>
      </c>
      <c r="H201" t="str">
        <f t="shared" si="48"/>
        <v>end of project</v>
      </c>
      <c r="I201" t="str">
        <f t="shared" si="49"/>
        <v>end of project</v>
      </c>
      <c r="J201" t="e">
        <f t="shared" si="85"/>
        <v>#VALUE!</v>
      </c>
      <c r="K201" t="e">
        <f t="shared" si="86"/>
        <v>#VALUE!</v>
      </c>
      <c r="L201" t="str">
        <f t="shared" si="50"/>
        <v>end of project</v>
      </c>
      <c r="M201" t="str">
        <f t="shared" si="51"/>
        <v>end of project</v>
      </c>
      <c r="O201" s="9" t="str">
        <f t="shared" si="87"/>
        <v>end of project</v>
      </c>
      <c r="P201" s="26" t="str">
        <f t="shared" si="52"/>
        <v>end of project</v>
      </c>
      <c r="Q201" s="5" t="str">
        <f t="shared" si="53"/>
        <v>end of project</v>
      </c>
      <c r="R201" s="5" t="str">
        <f t="shared" si="54"/>
        <v>end of project</v>
      </c>
      <c r="S201" s="5" t="str">
        <f t="shared" si="55"/>
        <v>end of project</v>
      </c>
      <c r="U201" s="9" t="str">
        <f t="shared" si="88"/>
        <v>end of project</v>
      </c>
      <c r="V201" s="5" t="str">
        <f t="shared" si="56"/>
        <v>end of project</v>
      </c>
      <c r="W201" s="5" t="str">
        <f t="shared" si="57"/>
        <v>end of project</v>
      </c>
      <c r="X201" s="5" t="str">
        <f t="shared" si="58"/>
        <v>end of project</v>
      </c>
      <c r="Y201" s="5" t="str">
        <f t="shared" si="59"/>
        <v>end of project</v>
      </c>
      <c r="Z201" s="5" t="str">
        <f t="shared" si="60"/>
        <v>end of proejct</v>
      </c>
      <c r="AB201" s="5" t="str">
        <f t="shared" si="61"/>
        <v>end of project</v>
      </c>
      <c r="AC201" s="5" t="str">
        <f t="shared" si="62"/>
        <v>end of project</v>
      </c>
      <c r="AD201" s="5" t="str">
        <f t="shared" si="63"/>
        <v>end of project</v>
      </c>
      <c r="AE201" s="91" t="str">
        <f t="shared" si="64"/>
        <v/>
      </c>
      <c r="AF201" s="89" t="str">
        <f t="shared" si="65"/>
        <v/>
      </c>
      <c r="AM201" s="9" t="str">
        <f t="shared" si="89"/>
        <v>end of project</v>
      </c>
      <c r="AN201" s="5" t="str">
        <f t="shared" si="66"/>
        <v>end of project</v>
      </c>
      <c r="AO201" s="5" t="str">
        <f t="shared" si="67"/>
        <v>end of project</v>
      </c>
      <c r="AP201" s="5" t="str">
        <f t="shared" si="68"/>
        <v>end of project</v>
      </c>
      <c r="AQ201" s="5" t="str">
        <f t="shared" si="69"/>
        <v>end of project</v>
      </c>
      <c r="AR201" s="5" t="str">
        <f t="shared" si="70"/>
        <v>end of project</v>
      </c>
      <c r="AS201" t="str">
        <f t="shared" si="71"/>
        <v>end of project</v>
      </c>
      <c r="AT201" s="90" t="str">
        <f t="shared" si="72"/>
        <v/>
      </c>
    </row>
    <row r="202" spans="1:46" ht="21" x14ac:dyDescent="0.35">
      <c r="A202" t="str">
        <f t="shared" si="73"/>
        <v>End of project</v>
      </c>
      <c r="B202" s="9" t="str">
        <f t="shared" si="74"/>
        <v>end of project</v>
      </c>
      <c r="C202" t="str">
        <f t="shared" si="75"/>
        <v>end of project</v>
      </c>
      <c r="D202" t="str">
        <f t="shared" si="46"/>
        <v>end of project</v>
      </c>
      <c r="E202" t="str">
        <f t="shared" si="47"/>
        <v>end of project</v>
      </c>
      <c r="F202" t="e">
        <f t="shared" si="83"/>
        <v>#VALUE!</v>
      </c>
      <c r="G202" t="e">
        <f t="shared" si="84"/>
        <v>#VALUE!</v>
      </c>
      <c r="H202" t="str">
        <f t="shared" si="48"/>
        <v>end of project</v>
      </c>
      <c r="I202" t="str">
        <f t="shared" si="49"/>
        <v>end of project</v>
      </c>
      <c r="J202" t="e">
        <f t="shared" si="85"/>
        <v>#VALUE!</v>
      </c>
      <c r="K202" t="e">
        <f t="shared" si="86"/>
        <v>#VALUE!</v>
      </c>
      <c r="L202" t="str">
        <f t="shared" si="50"/>
        <v>end of project</v>
      </c>
      <c r="M202" t="str">
        <f t="shared" si="51"/>
        <v>end of project</v>
      </c>
      <c r="O202" s="9" t="str">
        <f t="shared" si="87"/>
        <v>end of project</v>
      </c>
      <c r="P202" s="26" t="str">
        <f t="shared" si="52"/>
        <v>end of project</v>
      </c>
      <c r="Q202" s="5" t="str">
        <f t="shared" si="53"/>
        <v>end of project</v>
      </c>
      <c r="R202" s="5" t="str">
        <f t="shared" si="54"/>
        <v>end of project</v>
      </c>
      <c r="S202" s="5" t="str">
        <f t="shared" si="55"/>
        <v>end of project</v>
      </c>
      <c r="U202" s="9" t="str">
        <f t="shared" si="88"/>
        <v>end of project</v>
      </c>
      <c r="V202" s="5" t="str">
        <f t="shared" si="56"/>
        <v>end of project</v>
      </c>
      <c r="W202" s="5" t="str">
        <f t="shared" si="57"/>
        <v>end of project</v>
      </c>
      <c r="X202" s="5" t="str">
        <f t="shared" si="58"/>
        <v>end of project</v>
      </c>
      <c r="Y202" s="5" t="str">
        <f t="shared" si="59"/>
        <v>end of project</v>
      </c>
      <c r="Z202" s="5" t="str">
        <f t="shared" si="60"/>
        <v>end of proejct</v>
      </c>
      <c r="AB202" s="5" t="str">
        <f t="shared" si="61"/>
        <v>end of project</v>
      </c>
      <c r="AC202" s="5" t="str">
        <f t="shared" si="62"/>
        <v>end of project</v>
      </c>
      <c r="AD202" s="5" t="str">
        <f t="shared" si="63"/>
        <v>end of project</v>
      </c>
      <c r="AE202" s="91" t="str">
        <f t="shared" si="64"/>
        <v/>
      </c>
      <c r="AF202" s="89" t="str">
        <f t="shared" si="65"/>
        <v/>
      </c>
      <c r="AM202" s="9" t="str">
        <f t="shared" si="89"/>
        <v>end of project</v>
      </c>
      <c r="AN202" s="5" t="str">
        <f t="shared" si="66"/>
        <v>end of project</v>
      </c>
      <c r="AO202" s="5" t="str">
        <f t="shared" si="67"/>
        <v>end of project</v>
      </c>
      <c r="AP202" s="5" t="str">
        <f t="shared" si="68"/>
        <v>end of project</v>
      </c>
      <c r="AQ202" s="5" t="str">
        <f t="shared" si="69"/>
        <v>end of project</v>
      </c>
      <c r="AR202" s="5" t="str">
        <f t="shared" si="70"/>
        <v>end of project</v>
      </c>
      <c r="AS202" t="str">
        <f t="shared" si="71"/>
        <v>end of project</v>
      </c>
      <c r="AT202" s="90" t="str">
        <f t="shared" si="72"/>
        <v/>
      </c>
    </row>
    <row r="203" spans="1:46" ht="21" x14ac:dyDescent="0.35">
      <c r="A203" t="str">
        <f t="shared" si="73"/>
        <v>End of project</v>
      </c>
      <c r="B203" s="9" t="str">
        <f t="shared" si="74"/>
        <v>end of project</v>
      </c>
      <c r="C203" t="str">
        <f t="shared" si="75"/>
        <v>end of project</v>
      </c>
      <c r="D203" t="str">
        <f t="shared" si="46"/>
        <v>end of project</v>
      </c>
      <c r="E203" t="str">
        <f t="shared" si="47"/>
        <v>end of project</v>
      </c>
      <c r="F203" t="e">
        <f t="shared" si="83"/>
        <v>#VALUE!</v>
      </c>
      <c r="G203" t="e">
        <f t="shared" si="84"/>
        <v>#VALUE!</v>
      </c>
      <c r="H203" t="str">
        <f t="shared" si="48"/>
        <v>end of project</v>
      </c>
      <c r="I203" t="str">
        <f t="shared" si="49"/>
        <v>end of project</v>
      </c>
      <c r="J203" t="e">
        <f t="shared" si="85"/>
        <v>#VALUE!</v>
      </c>
      <c r="K203" t="e">
        <f t="shared" si="86"/>
        <v>#VALUE!</v>
      </c>
      <c r="L203" t="str">
        <f t="shared" si="50"/>
        <v>end of project</v>
      </c>
      <c r="M203" t="str">
        <f t="shared" si="51"/>
        <v>end of project</v>
      </c>
      <c r="O203" s="9" t="str">
        <f t="shared" si="87"/>
        <v>end of project</v>
      </c>
      <c r="P203" s="26" t="str">
        <f t="shared" si="52"/>
        <v>end of project</v>
      </c>
      <c r="Q203" s="5" t="str">
        <f t="shared" si="53"/>
        <v>end of project</v>
      </c>
      <c r="R203" s="5" t="str">
        <f t="shared" si="54"/>
        <v>end of project</v>
      </c>
      <c r="S203" s="5" t="str">
        <f t="shared" si="55"/>
        <v>end of project</v>
      </c>
      <c r="U203" s="9" t="str">
        <f t="shared" si="88"/>
        <v>end of project</v>
      </c>
      <c r="V203" s="5" t="str">
        <f t="shared" si="56"/>
        <v>end of project</v>
      </c>
      <c r="W203" s="5" t="str">
        <f t="shared" si="57"/>
        <v>end of project</v>
      </c>
      <c r="X203" s="5" t="str">
        <f t="shared" si="58"/>
        <v>end of project</v>
      </c>
      <c r="Y203" s="5" t="str">
        <f t="shared" si="59"/>
        <v>end of project</v>
      </c>
      <c r="Z203" s="5" t="str">
        <f t="shared" si="60"/>
        <v>end of proejct</v>
      </c>
      <c r="AB203" s="5" t="str">
        <f t="shared" si="61"/>
        <v>end of project</v>
      </c>
      <c r="AC203" s="5" t="str">
        <f t="shared" si="62"/>
        <v>end of project</v>
      </c>
      <c r="AD203" s="5" t="str">
        <f t="shared" si="63"/>
        <v>end of project</v>
      </c>
      <c r="AE203" s="91" t="str">
        <f t="shared" si="64"/>
        <v/>
      </c>
      <c r="AF203" s="89" t="str">
        <f t="shared" si="65"/>
        <v/>
      </c>
      <c r="AM203" s="9" t="str">
        <f t="shared" si="89"/>
        <v>end of project</v>
      </c>
      <c r="AN203" s="5" t="str">
        <f t="shared" si="66"/>
        <v>end of project</v>
      </c>
      <c r="AO203" s="5" t="str">
        <f t="shared" si="67"/>
        <v>end of project</v>
      </c>
      <c r="AP203" s="5" t="str">
        <f t="shared" si="68"/>
        <v>end of project</v>
      </c>
      <c r="AQ203" s="5" t="str">
        <f t="shared" si="69"/>
        <v>end of project</v>
      </c>
      <c r="AR203" s="5" t="str">
        <f t="shared" si="70"/>
        <v>end of project</v>
      </c>
      <c r="AS203" t="str">
        <f t="shared" si="71"/>
        <v>end of project</v>
      </c>
      <c r="AT203" s="90" t="str">
        <f t="shared" si="72"/>
        <v/>
      </c>
    </row>
    <row r="204" spans="1:46" ht="21" x14ac:dyDescent="0.35">
      <c r="A204" t="str">
        <f t="shared" si="73"/>
        <v>End of project</v>
      </c>
      <c r="B204" s="9" t="str">
        <f t="shared" si="74"/>
        <v>end of project</v>
      </c>
      <c r="C204" t="str">
        <f t="shared" si="75"/>
        <v>end of project</v>
      </c>
      <c r="D204" t="str">
        <f t="shared" si="46"/>
        <v>end of project</v>
      </c>
      <c r="E204" t="str">
        <f t="shared" si="47"/>
        <v>end of project</v>
      </c>
      <c r="F204" t="e">
        <f t="shared" si="83"/>
        <v>#VALUE!</v>
      </c>
      <c r="G204" t="e">
        <f t="shared" si="84"/>
        <v>#VALUE!</v>
      </c>
      <c r="H204" t="str">
        <f t="shared" si="48"/>
        <v>end of project</v>
      </c>
      <c r="I204" t="str">
        <f t="shared" si="49"/>
        <v>end of project</v>
      </c>
      <c r="J204" t="e">
        <f t="shared" si="85"/>
        <v>#VALUE!</v>
      </c>
      <c r="K204" t="e">
        <f t="shared" si="86"/>
        <v>#VALUE!</v>
      </c>
      <c r="L204" t="str">
        <f t="shared" si="50"/>
        <v>end of project</v>
      </c>
      <c r="M204" t="str">
        <f t="shared" si="51"/>
        <v>end of project</v>
      </c>
      <c r="O204" s="9" t="str">
        <f t="shared" si="87"/>
        <v>end of project</v>
      </c>
      <c r="P204" s="26" t="str">
        <f t="shared" si="52"/>
        <v>end of project</v>
      </c>
      <c r="Q204" s="5" t="str">
        <f t="shared" si="53"/>
        <v>end of project</v>
      </c>
      <c r="R204" s="5" t="str">
        <f t="shared" si="54"/>
        <v>end of project</v>
      </c>
      <c r="S204" s="5" t="str">
        <f t="shared" si="55"/>
        <v>end of project</v>
      </c>
      <c r="U204" s="9" t="str">
        <f t="shared" si="88"/>
        <v>end of project</v>
      </c>
      <c r="V204" s="5" t="str">
        <f t="shared" si="56"/>
        <v>end of project</v>
      </c>
      <c r="W204" s="5" t="str">
        <f t="shared" si="57"/>
        <v>end of project</v>
      </c>
      <c r="X204" s="5" t="str">
        <f t="shared" si="58"/>
        <v>end of project</v>
      </c>
      <c r="Y204" s="5" t="str">
        <f t="shared" si="59"/>
        <v>end of project</v>
      </c>
      <c r="Z204" s="5" t="str">
        <f t="shared" si="60"/>
        <v>end of proejct</v>
      </c>
      <c r="AB204" s="5" t="str">
        <f t="shared" si="61"/>
        <v>end of project</v>
      </c>
      <c r="AC204" s="5" t="str">
        <f t="shared" si="62"/>
        <v>end of project</v>
      </c>
      <c r="AD204" s="5" t="str">
        <f t="shared" si="63"/>
        <v>end of project</v>
      </c>
      <c r="AE204" s="91" t="str">
        <f t="shared" si="64"/>
        <v/>
      </c>
      <c r="AF204" s="89" t="str">
        <f t="shared" si="65"/>
        <v/>
      </c>
      <c r="AM204" s="9" t="str">
        <f t="shared" si="89"/>
        <v>end of project</v>
      </c>
      <c r="AN204" s="5" t="str">
        <f t="shared" si="66"/>
        <v>end of project</v>
      </c>
      <c r="AO204" s="5" t="str">
        <f t="shared" si="67"/>
        <v>end of project</v>
      </c>
      <c r="AP204" s="5" t="str">
        <f t="shared" si="68"/>
        <v>end of project</v>
      </c>
      <c r="AQ204" s="5" t="str">
        <f t="shared" si="69"/>
        <v>end of project</v>
      </c>
      <c r="AR204" s="5" t="str">
        <f t="shared" si="70"/>
        <v>end of project</v>
      </c>
      <c r="AS204" t="str">
        <f t="shared" si="71"/>
        <v>end of project</v>
      </c>
      <c r="AT204" s="90" t="str">
        <f t="shared" si="72"/>
        <v/>
      </c>
    </row>
    <row r="205" spans="1:46" ht="21" x14ac:dyDescent="0.35">
      <c r="A205" t="str">
        <f t="shared" si="73"/>
        <v>End of project</v>
      </c>
      <c r="B205" s="9" t="str">
        <f t="shared" si="74"/>
        <v>end of project</v>
      </c>
      <c r="C205" t="str">
        <f t="shared" si="75"/>
        <v>end of project</v>
      </c>
      <c r="D205" t="str">
        <f t="shared" si="46"/>
        <v>end of project</v>
      </c>
      <c r="E205" t="str">
        <f t="shared" si="47"/>
        <v>end of project</v>
      </c>
      <c r="F205" t="e">
        <f t="shared" si="83"/>
        <v>#VALUE!</v>
      </c>
      <c r="G205" t="e">
        <f t="shared" si="84"/>
        <v>#VALUE!</v>
      </c>
      <c r="H205" t="str">
        <f t="shared" si="48"/>
        <v>end of project</v>
      </c>
      <c r="I205" t="str">
        <f t="shared" si="49"/>
        <v>end of project</v>
      </c>
      <c r="J205" t="e">
        <f t="shared" si="85"/>
        <v>#VALUE!</v>
      </c>
      <c r="K205" t="e">
        <f t="shared" si="86"/>
        <v>#VALUE!</v>
      </c>
      <c r="L205" t="str">
        <f t="shared" si="50"/>
        <v>end of project</v>
      </c>
      <c r="M205" t="str">
        <f t="shared" si="51"/>
        <v>end of project</v>
      </c>
      <c r="O205" s="9" t="str">
        <f t="shared" si="87"/>
        <v>end of project</v>
      </c>
      <c r="P205" s="26" t="str">
        <f t="shared" si="52"/>
        <v>end of project</v>
      </c>
      <c r="Q205" s="5" t="str">
        <f t="shared" si="53"/>
        <v>end of project</v>
      </c>
      <c r="R205" s="5" t="str">
        <f t="shared" si="54"/>
        <v>end of project</v>
      </c>
      <c r="S205" s="5" t="str">
        <f t="shared" si="55"/>
        <v>end of project</v>
      </c>
      <c r="U205" s="9" t="str">
        <f t="shared" si="88"/>
        <v>end of project</v>
      </c>
      <c r="V205" s="5" t="str">
        <f t="shared" si="56"/>
        <v>end of project</v>
      </c>
      <c r="W205" s="5" t="str">
        <f t="shared" si="57"/>
        <v>end of project</v>
      </c>
      <c r="X205" s="5" t="str">
        <f t="shared" si="58"/>
        <v>end of project</v>
      </c>
      <c r="Y205" s="5" t="str">
        <f t="shared" si="59"/>
        <v>end of project</v>
      </c>
      <c r="Z205" s="5" t="str">
        <f t="shared" si="60"/>
        <v>end of proejct</v>
      </c>
      <c r="AB205" s="5" t="str">
        <f t="shared" si="61"/>
        <v>end of project</v>
      </c>
      <c r="AC205" s="5" t="str">
        <f t="shared" si="62"/>
        <v>end of project</v>
      </c>
      <c r="AD205" s="5" t="str">
        <f t="shared" si="63"/>
        <v>end of project</v>
      </c>
      <c r="AE205" s="91" t="str">
        <f t="shared" si="64"/>
        <v/>
      </c>
      <c r="AF205" s="89" t="str">
        <f t="shared" si="65"/>
        <v/>
      </c>
      <c r="AM205" s="9" t="str">
        <f t="shared" si="89"/>
        <v>end of project</v>
      </c>
      <c r="AN205" s="5" t="str">
        <f t="shared" si="66"/>
        <v>end of project</v>
      </c>
      <c r="AO205" s="5" t="str">
        <f t="shared" si="67"/>
        <v>end of project</v>
      </c>
      <c r="AP205" s="5" t="str">
        <f t="shared" si="68"/>
        <v>end of project</v>
      </c>
      <c r="AQ205" s="5" t="str">
        <f t="shared" si="69"/>
        <v>end of project</v>
      </c>
      <c r="AR205" s="5" t="str">
        <f t="shared" si="70"/>
        <v>end of project</v>
      </c>
      <c r="AS205" t="str">
        <f t="shared" si="71"/>
        <v>end of project</v>
      </c>
      <c r="AT205" s="90" t="str">
        <f t="shared" si="72"/>
        <v/>
      </c>
    </row>
    <row r="206" spans="1:46" ht="21" x14ac:dyDescent="0.35">
      <c r="A206" t="str">
        <f t="shared" si="73"/>
        <v>End of project</v>
      </c>
      <c r="B206" s="9" t="str">
        <f t="shared" si="74"/>
        <v>end of project</v>
      </c>
      <c r="C206" t="str">
        <f t="shared" si="75"/>
        <v>end of project</v>
      </c>
      <c r="D206" t="str">
        <f t="shared" si="46"/>
        <v>end of project</v>
      </c>
      <c r="E206" t="str">
        <f t="shared" si="47"/>
        <v>end of project</v>
      </c>
      <c r="F206" t="e">
        <f t="shared" si="83"/>
        <v>#VALUE!</v>
      </c>
      <c r="G206" t="e">
        <f t="shared" si="84"/>
        <v>#VALUE!</v>
      </c>
      <c r="H206" t="str">
        <f t="shared" si="48"/>
        <v>end of project</v>
      </c>
      <c r="I206" t="str">
        <f t="shared" si="49"/>
        <v>end of project</v>
      </c>
      <c r="J206" t="e">
        <f t="shared" si="85"/>
        <v>#VALUE!</v>
      </c>
      <c r="K206" t="e">
        <f t="shared" si="86"/>
        <v>#VALUE!</v>
      </c>
      <c r="L206" t="str">
        <f t="shared" si="50"/>
        <v>end of project</v>
      </c>
      <c r="M206" t="str">
        <f t="shared" si="51"/>
        <v>end of project</v>
      </c>
      <c r="O206" s="9" t="str">
        <f t="shared" si="87"/>
        <v>end of project</v>
      </c>
      <c r="P206" s="26" t="str">
        <f t="shared" si="52"/>
        <v>end of project</v>
      </c>
      <c r="Q206" s="5" t="str">
        <f t="shared" si="53"/>
        <v>end of project</v>
      </c>
      <c r="R206" s="5" t="str">
        <f t="shared" si="54"/>
        <v>end of project</v>
      </c>
      <c r="S206" s="5" t="str">
        <f t="shared" si="55"/>
        <v>end of project</v>
      </c>
      <c r="U206" s="9" t="str">
        <f t="shared" si="88"/>
        <v>end of project</v>
      </c>
      <c r="V206" s="5" t="str">
        <f t="shared" si="56"/>
        <v>end of project</v>
      </c>
      <c r="W206" s="5" t="str">
        <f t="shared" si="57"/>
        <v>end of project</v>
      </c>
      <c r="X206" s="5" t="str">
        <f t="shared" si="58"/>
        <v>end of project</v>
      </c>
      <c r="Y206" s="5" t="str">
        <f t="shared" si="59"/>
        <v>end of project</v>
      </c>
      <c r="Z206" s="5" t="str">
        <f t="shared" si="60"/>
        <v>end of proejct</v>
      </c>
      <c r="AB206" s="5" t="str">
        <f t="shared" si="61"/>
        <v>end of project</v>
      </c>
      <c r="AC206" s="5" t="str">
        <f t="shared" si="62"/>
        <v>end of project</v>
      </c>
      <c r="AD206" s="5" t="str">
        <f t="shared" si="63"/>
        <v>end of project</v>
      </c>
      <c r="AE206" s="91" t="str">
        <f t="shared" si="64"/>
        <v/>
      </c>
      <c r="AF206" s="89" t="str">
        <f t="shared" si="65"/>
        <v/>
      </c>
      <c r="AM206" s="9" t="str">
        <f t="shared" si="89"/>
        <v>end of project</v>
      </c>
      <c r="AN206" s="5" t="str">
        <f t="shared" si="66"/>
        <v>end of project</v>
      </c>
      <c r="AO206" s="5" t="str">
        <f t="shared" si="67"/>
        <v>end of project</v>
      </c>
      <c r="AP206" s="5" t="str">
        <f t="shared" si="68"/>
        <v>end of project</v>
      </c>
      <c r="AQ206" s="5" t="str">
        <f t="shared" si="69"/>
        <v>end of project</v>
      </c>
      <c r="AR206" s="5" t="str">
        <f t="shared" si="70"/>
        <v>end of project</v>
      </c>
      <c r="AS206" t="str">
        <f t="shared" si="71"/>
        <v>end of project</v>
      </c>
      <c r="AT206" s="90" t="str">
        <f t="shared" si="72"/>
        <v/>
      </c>
    </row>
    <row r="207" spans="1:46" ht="21" x14ac:dyDescent="0.35">
      <c r="A207" t="str">
        <f t="shared" si="73"/>
        <v>End of project</v>
      </c>
      <c r="B207" s="9" t="str">
        <f t="shared" si="74"/>
        <v>end of project</v>
      </c>
      <c r="C207" t="str">
        <f t="shared" si="75"/>
        <v>end of project</v>
      </c>
      <c r="D207" t="str">
        <f t="shared" si="46"/>
        <v>end of project</v>
      </c>
      <c r="E207" t="str">
        <f t="shared" si="47"/>
        <v>end of project</v>
      </c>
      <c r="F207" t="e">
        <f t="shared" si="83"/>
        <v>#VALUE!</v>
      </c>
      <c r="G207" t="e">
        <f t="shared" si="84"/>
        <v>#VALUE!</v>
      </c>
      <c r="H207" t="str">
        <f t="shared" si="48"/>
        <v>end of project</v>
      </c>
      <c r="I207" t="str">
        <f t="shared" si="49"/>
        <v>end of project</v>
      </c>
      <c r="J207" t="e">
        <f t="shared" si="85"/>
        <v>#VALUE!</v>
      </c>
      <c r="K207" t="e">
        <f t="shared" si="86"/>
        <v>#VALUE!</v>
      </c>
      <c r="L207" t="str">
        <f t="shared" si="50"/>
        <v>end of project</v>
      </c>
      <c r="M207" t="str">
        <f t="shared" si="51"/>
        <v>end of project</v>
      </c>
      <c r="O207" s="9" t="str">
        <f t="shared" si="87"/>
        <v>end of project</v>
      </c>
      <c r="P207" s="26" t="str">
        <f t="shared" si="52"/>
        <v>end of project</v>
      </c>
      <c r="Q207" s="5" t="str">
        <f t="shared" si="53"/>
        <v>end of project</v>
      </c>
      <c r="R207" s="5" t="str">
        <f t="shared" si="54"/>
        <v>end of project</v>
      </c>
      <c r="S207" s="5" t="str">
        <f t="shared" si="55"/>
        <v>end of project</v>
      </c>
      <c r="U207" s="9" t="str">
        <f t="shared" si="88"/>
        <v>end of project</v>
      </c>
      <c r="V207" s="5" t="str">
        <f t="shared" si="56"/>
        <v>end of project</v>
      </c>
      <c r="W207" s="5" t="str">
        <f t="shared" si="57"/>
        <v>end of project</v>
      </c>
      <c r="X207" s="5" t="str">
        <f t="shared" si="58"/>
        <v>end of project</v>
      </c>
      <c r="Y207" s="5" t="str">
        <f t="shared" si="59"/>
        <v>end of project</v>
      </c>
      <c r="Z207" s="5" t="str">
        <f t="shared" si="60"/>
        <v>end of proejct</v>
      </c>
      <c r="AB207" s="5" t="str">
        <f t="shared" si="61"/>
        <v>end of project</v>
      </c>
      <c r="AC207" s="5" t="str">
        <f t="shared" si="62"/>
        <v>end of project</v>
      </c>
      <c r="AD207" s="5" t="str">
        <f t="shared" si="63"/>
        <v>end of project</v>
      </c>
      <c r="AE207" s="91" t="str">
        <f t="shared" si="64"/>
        <v/>
      </c>
      <c r="AF207" s="89" t="str">
        <f t="shared" si="65"/>
        <v/>
      </c>
      <c r="AM207" s="9" t="str">
        <f t="shared" si="89"/>
        <v>end of project</v>
      </c>
      <c r="AN207" s="5" t="str">
        <f t="shared" si="66"/>
        <v>end of project</v>
      </c>
      <c r="AO207" s="5" t="str">
        <f t="shared" si="67"/>
        <v>end of project</v>
      </c>
      <c r="AP207" s="5" t="str">
        <f t="shared" si="68"/>
        <v>end of project</v>
      </c>
      <c r="AQ207" s="5" t="str">
        <f t="shared" si="69"/>
        <v>end of project</v>
      </c>
      <c r="AR207" s="5" t="str">
        <f t="shared" si="70"/>
        <v>end of project</v>
      </c>
      <c r="AS207" t="str">
        <f t="shared" si="71"/>
        <v>end of project</v>
      </c>
      <c r="AT207" s="90" t="str">
        <f t="shared" si="72"/>
        <v/>
      </c>
    </row>
    <row r="208" spans="1:46" ht="21" x14ac:dyDescent="0.35">
      <c r="A208" t="str">
        <f t="shared" si="73"/>
        <v>End of project</v>
      </c>
      <c r="B208" s="9" t="str">
        <f t="shared" si="74"/>
        <v>end of project</v>
      </c>
      <c r="C208" t="str">
        <f t="shared" si="75"/>
        <v>end of project</v>
      </c>
      <c r="D208" t="str">
        <f t="shared" si="46"/>
        <v>end of project</v>
      </c>
      <c r="E208" t="str">
        <f t="shared" si="47"/>
        <v>end of project</v>
      </c>
      <c r="F208" t="e">
        <f t="shared" si="83"/>
        <v>#VALUE!</v>
      </c>
      <c r="G208" t="e">
        <f t="shared" si="84"/>
        <v>#VALUE!</v>
      </c>
      <c r="H208" t="str">
        <f t="shared" si="48"/>
        <v>end of project</v>
      </c>
      <c r="I208" t="str">
        <f t="shared" si="49"/>
        <v>end of project</v>
      </c>
      <c r="J208" t="e">
        <f t="shared" si="85"/>
        <v>#VALUE!</v>
      </c>
      <c r="K208" t="e">
        <f t="shared" si="86"/>
        <v>#VALUE!</v>
      </c>
      <c r="L208" t="str">
        <f t="shared" si="50"/>
        <v>end of project</v>
      </c>
      <c r="M208" t="str">
        <f t="shared" si="51"/>
        <v>end of project</v>
      </c>
      <c r="O208" s="9" t="str">
        <f t="shared" si="87"/>
        <v>end of project</v>
      </c>
      <c r="P208" s="26" t="str">
        <f t="shared" si="52"/>
        <v>end of project</v>
      </c>
      <c r="Q208" s="5" t="str">
        <f t="shared" si="53"/>
        <v>end of project</v>
      </c>
      <c r="R208" s="5" t="str">
        <f t="shared" si="54"/>
        <v>end of project</v>
      </c>
      <c r="S208" s="5" t="str">
        <f t="shared" si="55"/>
        <v>end of project</v>
      </c>
      <c r="U208" s="9" t="str">
        <f t="shared" si="88"/>
        <v>end of project</v>
      </c>
      <c r="V208" s="5" t="str">
        <f t="shared" si="56"/>
        <v>end of project</v>
      </c>
      <c r="W208" s="5" t="str">
        <f t="shared" si="57"/>
        <v>end of project</v>
      </c>
      <c r="X208" s="5" t="str">
        <f t="shared" si="58"/>
        <v>end of project</v>
      </c>
      <c r="Y208" s="5" t="str">
        <f t="shared" si="59"/>
        <v>end of project</v>
      </c>
      <c r="Z208" s="5" t="str">
        <f t="shared" si="60"/>
        <v>end of proejct</v>
      </c>
      <c r="AB208" s="5" t="str">
        <f t="shared" si="61"/>
        <v>end of project</v>
      </c>
      <c r="AC208" s="5" t="str">
        <f t="shared" si="62"/>
        <v>end of project</v>
      </c>
      <c r="AD208" s="5" t="str">
        <f t="shared" si="63"/>
        <v>end of project</v>
      </c>
      <c r="AE208" s="91" t="str">
        <f t="shared" si="64"/>
        <v/>
      </c>
      <c r="AF208" s="89" t="str">
        <f t="shared" si="65"/>
        <v/>
      </c>
      <c r="AM208" s="9" t="str">
        <f t="shared" si="89"/>
        <v>end of project</v>
      </c>
      <c r="AN208" s="5" t="str">
        <f t="shared" si="66"/>
        <v>end of project</v>
      </c>
      <c r="AO208" s="5" t="str">
        <f t="shared" si="67"/>
        <v>end of project</v>
      </c>
      <c r="AP208" s="5" t="str">
        <f t="shared" si="68"/>
        <v>end of project</v>
      </c>
      <c r="AQ208" s="5" t="str">
        <f t="shared" si="69"/>
        <v>end of project</v>
      </c>
      <c r="AR208" s="5" t="str">
        <f t="shared" si="70"/>
        <v>end of project</v>
      </c>
      <c r="AS208" t="str">
        <f t="shared" si="71"/>
        <v>end of project</v>
      </c>
      <c r="AT208" s="90" t="str">
        <f t="shared" si="72"/>
        <v/>
      </c>
    </row>
    <row r="209" spans="1:46" ht="21" x14ac:dyDescent="0.35">
      <c r="A209" t="str">
        <f t="shared" si="73"/>
        <v>End of project</v>
      </c>
      <c r="B209" s="9" t="str">
        <f t="shared" si="74"/>
        <v>end of project</v>
      </c>
      <c r="C209" t="str">
        <f t="shared" si="75"/>
        <v>end of project</v>
      </c>
      <c r="D209" t="str">
        <f t="shared" si="46"/>
        <v>end of project</v>
      </c>
      <c r="E209" t="str">
        <f t="shared" si="47"/>
        <v>end of project</v>
      </c>
      <c r="F209" t="e">
        <f t="shared" si="83"/>
        <v>#VALUE!</v>
      </c>
      <c r="G209" t="e">
        <f t="shared" si="84"/>
        <v>#VALUE!</v>
      </c>
      <c r="H209" t="str">
        <f t="shared" si="48"/>
        <v>end of project</v>
      </c>
      <c r="I209" t="str">
        <f t="shared" si="49"/>
        <v>end of project</v>
      </c>
      <c r="J209" t="e">
        <f t="shared" si="85"/>
        <v>#VALUE!</v>
      </c>
      <c r="K209" t="e">
        <f t="shared" si="86"/>
        <v>#VALUE!</v>
      </c>
      <c r="L209" t="str">
        <f t="shared" si="50"/>
        <v>end of project</v>
      </c>
      <c r="M209" t="str">
        <f t="shared" si="51"/>
        <v>end of project</v>
      </c>
      <c r="O209" s="9" t="str">
        <f t="shared" si="87"/>
        <v>end of project</v>
      </c>
      <c r="P209" s="26" t="str">
        <f t="shared" si="52"/>
        <v>end of project</v>
      </c>
      <c r="Q209" s="5" t="str">
        <f t="shared" si="53"/>
        <v>end of project</v>
      </c>
      <c r="R209" s="5" t="str">
        <f t="shared" si="54"/>
        <v>end of project</v>
      </c>
      <c r="S209" s="5" t="str">
        <f t="shared" si="55"/>
        <v>end of project</v>
      </c>
      <c r="U209" s="9" t="str">
        <f t="shared" si="88"/>
        <v>end of project</v>
      </c>
      <c r="V209" s="5" t="str">
        <f t="shared" si="56"/>
        <v>end of project</v>
      </c>
      <c r="W209" s="5" t="str">
        <f t="shared" si="57"/>
        <v>end of project</v>
      </c>
      <c r="X209" s="5" t="str">
        <f t="shared" si="58"/>
        <v>end of project</v>
      </c>
      <c r="Y209" s="5" t="str">
        <f t="shared" si="59"/>
        <v>end of project</v>
      </c>
      <c r="Z209" s="5" t="str">
        <f t="shared" si="60"/>
        <v>end of proejct</v>
      </c>
      <c r="AB209" s="5" t="str">
        <f t="shared" si="61"/>
        <v>end of project</v>
      </c>
      <c r="AC209" s="5" t="str">
        <f t="shared" si="62"/>
        <v>end of project</v>
      </c>
      <c r="AD209" s="5" t="str">
        <f t="shared" si="63"/>
        <v>end of project</v>
      </c>
      <c r="AE209" s="91" t="str">
        <f t="shared" si="64"/>
        <v/>
      </c>
      <c r="AF209" s="89" t="str">
        <f t="shared" si="65"/>
        <v/>
      </c>
      <c r="AM209" s="9" t="str">
        <f t="shared" si="89"/>
        <v>end of project</v>
      </c>
      <c r="AN209" s="5" t="str">
        <f t="shared" si="66"/>
        <v>end of project</v>
      </c>
      <c r="AO209" s="5" t="str">
        <f t="shared" si="67"/>
        <v>end of project</v>
      </c>
      <c r="AP209" s="5" t="str">
        <f t="shared" si="68"/>
        <v>end of project</v>
      </c>
      <c r="AQ209" s="5" t="str">
        <f t="shared" si="69"/>
        <v>end of project</v>
      </c>
      <c r="AR209" s="5" t="str">
        <f t="shared" si="70"/>
        <v>end of project</v>
      </c>
      <c r="AS209" t="str">
        <f t="shared" si="71"/>
        <v>end of project</v>
      </c>
      <c r="AT209" s="90" t="str">
        <f t="shared" si="72"/>
        <v/>
      </c>
    </row>
    <row r="210" spans="1:46" ht="21" x14ac:dyDescent="0.35">
      <c r="A210" t="str">
        <f t="shared" si="73"/>
        <v>End of project</v>
      </c>
      <c r="B210" s="9" t="str">
        <f t="shared" si="74"/>
        <v>end of project</v>
      </c>
      <c r="C210" t="str">
        <f t="shared" si="75"/>
        <v>end of project</v>
      </c>
      <c r="D210" t="str">
        <f t="shared" si="46"/>
        <v>end of project</v>
      </c>
      <c r="E210" t="str">
        <f t="shared" si="47"/>
        <v>end of project</v>
      </c>
      <c r="F210" t="e">
        <f t="shared" si="83"/>
        <v>#VALUE!</v>
      </c>
      <c r="G210" t="e">
        <f t="shared" si="84"/>
        <v>#VALUE!</v>
      </c>
      <c r="H210" t="str">
        <f t="shared" si="48"/>
        <v>end of project</v>
      </c>
      <c r="I210" t="str">
        <f t="shared" si="49"/>
        <v>end of project</v>
      </c>
      <c r="J210" t="e">
        <f t="shared" si="85"/>
        <v>#VALUE!</v>
      </c>
      <c r="K210" t="e">
        <f t="shared" si="86"/>
        <v>#VALUE!</v>
      </c>
      <c r="L210" t="str">
        <f t="shared" si="50"/>
        <v>end of project</v>
      </c>
      <c r="M210" t="str">
        <f t="shared" si="51"/>
        <v>end of project</v>
      </c>
      <c r="O210" s="9" t="str">
        <f t="shared" si="87"/>
        <v>end of project</v>
      </c>
      <c r="P210" s="26" t="str">
        <f t="shared" si="52"/>
        <v>end of project</v>
      </c>
      <c r="Q210" s="5" t="str">
        <f t="shared" si="53"/>
        <v>end of project</v>
      </c>
      <c r="R210" s="5" t="str">
        <f t="shared" si="54"/>
        <v>end of project</v>
      </c>
      <c r="S210" s="5" t="str">
        <f t="shared" si="55"/>
        <v>end of project</v>
      </c>
      <c r="U210" s="9" t="str">
        <f t="shared" si="88"/>
        <v>end of project</v>
      </c>
      <c r="V210" s="5" t="str">
        <f t="shared" si="56"/>
        <v>end of project</v>
      </c>
      <c r="W210" s="5" t="str">
        <f t="shared" si="57"/>
        <v>end of project</v>
      </c>
      <c r="X210" s="5" t="str">
        <f t="shared" si="58"/>
        <v>end of project</v>
      </c>
      <c r="Y210" s="5" t="str">
        <f t="shared" si="59"/>
        <v>end of project</v>
      </c>
      <c r="Z210" s="5" t="str">
        <f t="shared" si="60"/>
        <v>end of proejct</v>
      </c>
      <c r="AB210" s="5" t="str">
        <f t="shared" si="61"/>
        <v>end of project</v>
      </c>
      <c r="AC210" s="5" t="str">
        <f t="shared" si="62"/>
        <v>end of project</v>
      </c>
      <c r="AD210" s="5" t="str">
        <f t="shared" si="63"/>
        <v>end of project</v>
      </c>
      <c r="AE210" s="91" t="str">
        <f t="shared" si="64"/>
        <v/>
      </c>
      <c r="AF210" s="89" t="str">
        <f t="shared" si="65"/>
        <v/>
      </c>
      <c r="AM210" s="9" t="str">
        <f t="shared" si="89"/>
        <v>end of project</v>
      </c>
      <c r="AN210" s="5" t="str">
        <f t="shared" si="66"/>
        <v>end of project</v>
      </c>
      <c r="AO210" s="5" t="str">
        <f t="shared" si="67"/>
        <v>end of project</v>
      </c>
      <c r="AP210" s="5" t="str">
        <f t="shared" si="68"/>
        <v>end of project</v>
      </c>
      <c r="AQ210" s="5" t="str">
        <f t="shared" si="69"/>
        <v>end of project</v>
      </c>
      <c r="AR210" s="5" t="str">
        <f t="shared" si="70"/>
        <v>end of project</v>
      </c>
      <c r="AS210" t="str">
        <f t="shared" si="71"/>
        <v>end of project</v>
      </c>
      <c r="AT210" s="90" t="str">
        <f t="shared" si="72"/>
        <v/>
      </c>
    </row>
    <row r="211" spans="1:46" ht="21" x14ac:dyDescent="0.35">
      <c r="A211" t="str">
        <f t="shared" si="73"/>
        <v>End of project</v>
      </c>
      <c r="B211" s="9" t="str">
        <f t="shared" si="74"/>
        <v>end of project</v>
      </c>
      <c r="C211" t="str">
        <f t="shared" si="75"/>
        <v>end of project</v>
      </c>
      <c r="D211" t="str">
        <f t="shared" si="46"/>
        <v>end of project</v>
      </c>
      <c r="E211" t="str">
        <f t="shared" si="47"/>
        <v>end of project</v>
      </c>
      <c r="F211" t="e">
        <f t="shared" si="83"/>
        <v>#VALUE!</v>
      </c>
      <c r="G211" t="e">
        <f t="shared" si="84"/>
        <v>#VALUE!</v>
      </c>
      <c r="H211" t="str">
        <f t="shared" si="48"/>
        <v>end of project</v>
      </c>
      <c r="I211" t="str">
        <f t="shared" si="49"/>
        <v>end of project</v>
      </c>
      <c r="J211" t="e">
        <f t="shared" si="85"/>
        <v>#VALUE!</v>
      </c>
      <c r="K211" t="e">
        <f t="shared" si="86"/>
        <v>#VALUE!</v>
      </c>
      <c r="L211" t="str">
        <f t="shared" si="50"/>
        <v>end of project</v>
      </c>
      <c r="M211" t="str">
        <f t="shared" si="51"/>
        <v>end of project</v>
      </c>
      <c r="O211" s="9" t="str">
        <f t="shared" si="87"/>
        <v>end of project</v>
      </c>
      <c r="P211" s="26" t="str">
        <f t="shared" si="52"/>
        <v>end of project</v>
      </c>
      <c r="Q211" s="5" t="str">
        <f t="shared" si="53"/>
        <v>end of project</v>
      </c>
      <c r="R211" s="5" t="str">
        <f t="shared" si="54"/>
        <v>end of project</v>
      </c>
      <c r="S211" s="5" t="str">
        <f t="shared" si="55"/>
        <v>end of project</v>
      </c>
      <c r="U211" s="9" t="str">
        <f t="shared" si="88"/>
        <v>end of project</v>
      </c>
      <c r="V211" s="5" t="str">
        <f t="shared" si="56"/>
        <v>end of project</v>
      </c>
      <c r="W211" s="5" t="str">
        <f t="shared" si="57"/>
        <v>end of project</v>
      </c>
      <c r="X211" s="5" t="str">
        <f t="shared" si="58"/>
        <v>end of project</v>
      </c>
      <c r="Y211" s="5" t="str">
        <f t="shared" si="59"/>
        <v>end of project</v>
      </c>
      <c r="Z211" s="5" t="str">
        <f t="shared" si="60"/>
        <v>end of proejct</v>
      </c>
      <c r="AB211" s="5" t="str">
        <f t="shared" si="61"/>
        <v>end of project</v>
      </c>
      <c r="AC211" s="5" t="str">
        <f t="shared" si="62"/>
        <v>end of project</v>
      </c>
      <c r="AD211" s="5" t="str">
        <f t="shared" si="63"/>
        <v>end of project</v>
      </c>
      <c r="AE211" s="91" t="str">
        <f t="shared" si="64"/>
        <v/>
      </c>
      <c r="AF211" s="89" t="str">
        <f t="shared" si="65"/>
        <v/>
      </c>
      <c r="AM211" s="9" t="str">
        <f t="shared" si="89"/>
        <v>end of project</v>
      </c>
      <c r="AN211" s="5" t="str">
        <f t="shared" si="66"/>
        <v>end of project</v>
      </c>
      <c r="AO211" s="5" t="str">
        <f t="shared" si="67"/>
        <v>end of project</v>
      </c>
      <c r="AP211" s="5" t="str">
        <f t="shared" si="68"/>
        <v>end of project</v>
      </c>
      <c r="AQ211" s="5" t="str">
        <f t="shared" si="69"/>
        <v>end of project</v>
      </c>
      <c r="AR211" s="5" t="str">
        <f t="shared" si="70"/>
        <v>end of project</v>
      </c>
      <c r="AS211" t="str">
        <f t="shared" si="71"/>
        <v>end of project</v>
      </c>
      <c r="AT211" s="90" t="str">
        <f t="shared" si="72"/>
        <v/>
      </c>
    </row>
    <row r="212" spans="1:46" ht="21" x14ac:dyDescent="0.35">
      <c r="A212" t="str">
        <f t="shared" si="73"/>
        <v>End of project</v>
      </c>
      <c r="B212" s="9" t="str">
        <f t="shared" si="74"/>
        <v>end of project</v>
      </c>
      <c r="C212" t="str">
        <f t="shared" si="75"/>
        <v>end of project</v>
      </c>
      <c r="D212" t="str">
        <f t="shared" si="46"/>
        <v>end of project</v>
      </c>
      <c r="E212" t="str">
        <f t="shared" si="47"/>
        <v>end of project</v>
      </c>
      <c r="F212" t="e">
        <f t="shared" si="83"/>
        <v>#VALUE!</v>
      </c>
      <c r="G212" t="e">
        <f t="shared" si="84"/>
        <v>#VALUE!</v>
      </c>
      <c r="H212" t="str">
        <f t="shared" si="48"/>
        <v>end of project</v>
      </c>
      <c r="I212" t="str">
        <f t="shared" si="49"/>
        <v>end of project</v>
      </c>
      <c r="J212" t="e">
        <f t="shared" si="85"/>
        <v>#VALUE!</v>
      </c>
      <c r="K212" t="e">
        <f t="shared" si="86"/>
        <v>#VALUE!</v>
      </c>
      <c r="L212" t="str">
        <f t="shared" si="50"/>
        <v>end of project</v>
      </c>
      <c r="M212" t="str">
        <f t="shared" si="51"/>
        <v>end of project</v>
      </c>
      <c r="O212" s="9" t="str">
        <f t="shared" si="87"/>
        <v>end of project</v>
      </c>
      <c r="P212" s="26" t="str">
        <f t="shared" si="52"/>
        <v>end of project</v>
      </c>
      <c r="Q212" s="5" t="str">
        <f t="shared" si="53"/>
        <v>end of project</v>
      </c>
      <c r="R212" s="5" t="str">
        <f t="shared" si="54"/>
        <v>end of project</v>
      </c>
      <c r="S212" s="5" t="str">
        <f t="shared" si="55"/>
        <v>end of project</v>
      </c>
      <c r="U212" s="9" t="str">
        <f t="shared" si="88"/>
        <v>end of project</v>
      </c>
      <c r="V212" s="5" t="str">
        <f t="shared" si="56"/>
        <v>end of project</v>
      </c>
      <c r="W212" s="5" t="str">
        <f t="shared" si="57"/>
        <v>end of project</v>
      </c>
      <c r="X212" s="5" t="str">
        <f t="shared" si="58"/>
        <v>end of project</v>
      </c>
      <c r="Y212" s="5" t="str">
        <f t="shared" si="59"/>
        <v>end of project</v>
      </c>
      <c r="Z212" s="5" t="str">
        <f t="shared" si="60"/>
        <v>end of proejct</v>
      </c>
      <c r="AB212" s="5" t="str">
        <f t="shared" si="61"/>
        <v>end of project</v>
      </c>
      <c r="AC212" s="5" t="str">
        <f t="shared" si="62"/>
        <v>end of project</v>
      </c>
      <c r="AD212" s="5" t="str">
        <f t="shared" si="63"/>
        <v>end of project</v>
      </c>
      <c r="AE212" s="91" t="str">
        <f t="shared" si="64"/>
        <v/>
      </c>
      <c r="AF212" s="89" t="str">
        <f t="shared" si="65"/>
        <v/>
      </c>
      <c r="AM212" s="9" t="str">
        <f t="shared" si="89"/>
        <v>end of project</v>
      </c>
      <c r="AN212" s="5" t="str">
        <f t="shared" si="66"/>
        <v>end of project</v>
      </c>
      <c r="AO212" s="5" t="str">
        <f t="shared" si="67"/>
        <v>end of project</v>
      </c>
      <c r="AP212" s="5" t="str">
        <f t="shared" si="68"/>
        <v>end of project</v>
      </c>
      <c r="AQ212" s="5" t="str">
        <f t="shared" si="69"/>
        <v>end of project</v>
      </c>
      <c r="AR212" s="5" t="str">
        <f t="shared" si="70"/>
        <v>end of project</v>
      </c>
      <c r="AS212" t="str">
        <f t="shared" si="71"/>
        <v>end of project</v>
      </c>
      <c r="AT212" s="90" t="str">
        <f t="shared" si="72"/>
        <v/>
      </c>
    </row>
    <row r="213" spans="1:46" ht="21" x14ac:dyDescent="0.35">
      <c r="A213" t="str">
        <f t="shared" si="73"/>
        <v>End of project</v>
      </c>
      <c r="B213" s="9" t="str">
        <f t="shared" si="74"/>
        <v>end of project</v>
      </c>
      <c r="C213" t="str">
        <f t="shared" si="75"/>
        <v>end of project</v>
      </c>
      <c r="D213" t="str">
        <f t="shared" si="46"/>
        <v>end of project</v>
      </c>
      <c r="E213" t="str">
        <f t="shared" si="47"/>
        <v>end of project</v>
      </c>
      <c r="F213" t="e">
        <f t="shared" si="83"/>
        <v>#VALUE!</v>
      </c>
      <c r="G213" t="e">
        <f t="shared" si="84"/>
        <v>#VALUE!</v>
      </c>
      <c r="H213" t="str">
        <f t="shared" si="48"/>
        <v>end of project</v>
      </c>
      <c r="I213" t="str">
        <f t="shared" si="49"/>
        <v>end of project</v>
      </c>
      <c r="J213" t="e">
        <f t="shared" si="85"/>
        <v>#VALUE!</v>
      </c>
      <c r="K213" t="e">
        <f t="shared" si="86"/>
        <v>#VALUE!</v>
      </c>
      <c r="L213" t="str">
        <f t="shared" si="50"/>
        <v>end of project</v>
      </c>
      <c r="M213" t="str">
        <f t="shared" si="51"/>
        <v>end of project</v>
      </c>
      <c r="O213" s="9" t="str">
        <f t="shared" si="87"/>
        <v>end of project</v>
      </c>
      <c r="P213" s="26" t="str">
        <f t="shared" si="52"/>
        <v>end of project</v>
      </c>
      <c r="Q213" s="5" t="str">
        <f t="shared" si="53"/>
        <v>end of project</v>
      </c>
      <c r="R213" s="5" t="str">
        <f t="shared" si="54"/>
        <v>end of project</v>
      </c>
      <c r="S213" s="5" t="str">
        <f t="shared" si="55"/>
        <v>end of project</v>
      </c>
      <c r="U213" s="9" t="str">
        <f t="shared" si="88"/>
        <v>end of project</v>
      </c>
      <c r="V213" s="5" t="str">
        <f t="shared" si="56"/>
        <v>end of project</v>
      </c>
      <c r="W213" s="5" t="str">
        <f t="shared" si="57"/>
        <v>end of project</v>
      </c>
      <c r="X213" s="5" t="str">
        <f t="shared" si="58"/>
        <v>end of project</v>
      </c>
      <c r="Y213" s="5" t="str">
        <f t="shared" si="59"/>
        <v>end of project</v>
      </c>
      <c r="Z213" s="5" t="str">
        <f t="shared" si="60"/>
        <v>end of proejct</v>
      </c>
      <c r="AB213" s="5" t="str">
        <f t="shared" si="61"/>
        <v>end of project</v>
      </c>
      <c r="AC213" s="5" t="str">
        <f t="shared" si="62"/>
        <v>end of project</v>
      </c>
      <c r="AD213" s="5" t="str">
        <f t="shared" si="63"/>
        <v>end of project</v>
      </c>
      <c r="AE213" s="91" t="str">
        <f t="shared" si="64"/>
        <v/>
      </c>
      <c r="AF213" s="89" t="str">
        <f t="shared" si="65"/>
        <v/>
      </c>
      <c r="AM213" s="9" t="str">
        <f t="shared" si="89"/>
        <v>end of project</v>
      </c>
      <c r="AN213" s="5" t="str">
        <f t="shared" si="66"/>
        <v>end of project</v>
      </c>
      <c r="AO213" s="5" t="str">
        <f t="shared" si="67"/>
        <v>end of project</v>
      </c>
      <c r="AP213" s="5" t="str">
        <f t="shared" si="68"/>
        <v>end of project</v>
      </c>
      <c r="AQ213" s="5" t="str">
        <f t="shared" si="69"/>
        <v>end of project</v>
      </c>
      <c r="AR213" s="5" t="str">
        <f t="shared" si="70"/>
        <v>end of project</v>
      </c>
      <c r="AS213" t="str">
        <f t="shared" si="71"/>
        <v>end of project</v>
      </c>
      <c r="AT213" s="90" t="str">
        <f t="shared" si="72"/>
        <v/>
      </c>
    </row>
    <row r="214" spans="1:46" ht="21" x14ac:dyDescent="0.35">
      <c r="A214" t="str">
        <f t="shared" si="73"/>
        <v>End of project</v>
      </c>
      <c r="B214" s="9" t="str">
        <f t="shared" si="74"/>
        <v>end of project</v>
      </c>
      <c r="C214" t="str">
        <f t="shared" si="75"/>
        <v>end of project</v>
      </c>
      <c r="D214" t="str">
        <f t="shared" si="46"/>
        <v>end of project</v>
      </c>
      <c r="E214" t="str">
        <f t="shared" si="47"/>
        <v>end of project</v>
      </c>
      <c r="F214" t="e">
        <f t="shared" si="83"/>
        <v>#VALUE!</v>
      </c>
      <c r="G214" t="e">
        <f t="shared" si="84"/>
        <v>#VALUE!</v>
      </c>
      <c r="H214" t="str">
        <f t="shared" si="48"/>
        <v>end of project</v>
      </c>
      <c r="I214" t="str">
        <f t="shared" si="49"/>
        <v>end of project</v>
      </c>
      <c r="J214" t="e">
        <f t="shared" si="85"/>
        <v>#VALUE!</v>
      </c>
      <c r="K214" t="e">
        <f t="shared" si="86"/>
        <v>#VALUE!</v>
      </c>
      <c r="L214" t="str">
        <f t="shared" si="50"/>
        <v>end of project</v>
      </c>
      <c r="M214" t="str">
        <f t="shared" si="51"/>
        <v>end of project</v>
      </c>
      <c r="O214" s="9" t="str">
        <f t="shared" si="87"/>
        <v>end of project</v>
      </c>
      <c r="P214" s="26" t="str">
        <f t="shared" si="52"/>
        <v>end of project</v>
      </c>
      <c r="Q214" s="5" t="str">
        <f t="shared" si="53"/>
        <v>end of project</v>
      </c>
      <c r="R214" s="5" t="str">
        <f t="shared" si="54"/>
        <v>end of project</v>
      </c>
      <c r="S214" s="5" t="str">
        <f t="shared" si="55"/>
        <v>end of project</v>
      </c>
      <c r="U214" s="9" t="str">
        <f t="shared" si="88"/>
        <v>end of project</v>
      </c>
      <c r="V214" s="5" t="str">
        <f t="shared" si="56"/>
        <v>end of project</v>
      </c>
      <c r="W214" s="5" t="str">
        <f t="shared" si="57"/>
        <v>end of project</v>
      </c>
      <c r="X214" s="5" t="str">
        <f t="shared" si="58"/>
        <v>end of project</v>
      </c>
      <c r="Y214" s="5" t="str">
        <f t="shared" si="59"/>
        <v>end of project</v>
      </c>
      <c r="Z214" s="5" t="str">
        <f t="shared" si="60"/>
        <v>end of proejct</v>
      </c>
      <c r="AB214" s="5" t="str">
        <f t="shared" si="61"/>
        <v>end of project</v>
      </c>
      <c r="AC214" s="5" t="str">
        <f t="shared" si="62"/>
        <v>end of project</v>
      </c>
      <c r="AD214" s="5" t="str">
        <f t="shared" si="63"/>
        <v>end of project</v>
      </c>
      <c r="AE214" s="91" t="str">
        <f t="shared" si="64"/>
        <v/>
      </c>
      <c r="AF214" s="89" t="str">
        <f t="shared" si="65"/>
        <v/>
      </c>
      <c r="AM214" s="9" t="str">
        <f t="shared" si="89"/>
        <v>end of project</v>
      </c>
      <c r="AN214" s="5" t="str">
        <f t="shared" si="66"/>
        <v>end of project</v>
      </c>
      <c r="AO214" s="5" t="str">
        <f t="shared" si="67"/>
        <v>end of project</v>
      </c>
      <c r="AP214" s="5" t="str">
        <f t="shared" si="68"/>
        <v>end of project</v>
      </c>
      <c r="AQ214" s="5" t="str">
        <f t="shared" si="69"/>
        <v>end of project</v>
      </c>
      <c r="AR214" s="5" t="str">
        <f t="shared" si="70"/>
        <v>end of project</v>
      </c>
      <c r="AS214" t="str">
        <f t="shared" si="71"/>
        <v>end of project</v>
      </c>
      <c r="AT214" s="90" t="str">
        <f t="shared" si="72"/>
        <v/>
      </c>
    </row>
    <row r="215" spans="1:46" ht="21" x14ac:dyDescent="0.35">
      <c r="A215" t="str">
        <f t="shared" si="73"/>
        <v>End of project</v>
      </c>
      <c r="B215" s="9" t="str">
        <f t="shared" si="74"/>
        <v>end of project</v>
      </c>
      <c r="C215" t="str">
        <f t="shared" si="75"/>
        <v>end of project</v>
      </c>
      <c r="D215" t="str">
        <f t="shared" ref="D215:D256" si="90">IF(A215&lt;=$C$75,$B$14/$C$75,"end of project")</f>
        <v>end of project</v>
      </c>
      <c r="E215" t="str">
        <f t="shared" ref="E215:E256" si="91">IF(A215&lt;=$C$75,$C$14/$C$75,"end of project")</f>
        <v>end of project</v>
      </c>
      <c r="F215" t="e">
        <f t="shared" si="83"/>
        <v>#VALUE!</v>
      </c>
      <c r="G215" t="e">
        <f t="shared" si="84"/>
        <v>#VALUE!</v>
      </c>
      <c r="H215" t="str">
        <f t="shared" ref="H215:H256" si="92">IF(A215&lt;=$C$75,$D$14/$C$75,"end of project")</f>
        <v>end of project</v>
      </c>
      <c r="I215" t="str">
        <f t="shared" ref="I215:I256" si="93">IF(A215&lt;=$C$75,$E$14/$C$75,"end of project")</f>
        <v>end of project</v>
      </c>
      <c r="J215" t="e">
        <f t="shared" si="85"/>
        <v>#VALUE!</v>
      </c>
      <c r="K215" t="e">
        <f t="shared" si="86"/>
        <v>#VALUE!</v>
      </c>
      <c r="L215" t="str">
        <f t="shared" ref="L215:L256" si="94">IF(A215&lt;=$C$75,$F$14/$C$75,"end of project")</f>
        <v>end of project</v>
      </c>
      <c r="M215" t="str">
        <f t="shared" ref="M215:M256" si="95">IF(A215&lt;=$C$75,$G$14/$C$75,"end of project")</f>
        <v>end of project</v>
      </c>
      <c r="O215" s="9" t="str">
        <f t="shared" si="87"/>
        <v>end of project</v>
      </c>
      <c r="P215" s="26" t="str">
        <f t="shared" ref="P215:P256" si="96">IF(A215&lt;=$C$75,ROUNDUP((C215+D215+H215)/$C$78,0)*$H$78/1000*$F$20,"end of project")</f>
        <v>end of project</v>
      </c>
      <c r="Q215" s="5" t="str">
        <f t="shared" ref="Q215:Q256" si="97">IF(A215&lt;=$C$75,ROUNDUP((C215+D215+H215)/$C$79,0)*$H$79/1000*$F$21,"end of project")</f>
        <v>end of project</v>
      </c>
      <c r="R215" s="5" t="str">
        <f t="shared" ref="R215:R256" si="98">IF(A215&lt;=$C$75,ROUNDUP((E215+I215+L215+M215)/$C$80,0)*$H$80/1000*$F$25,"end of project")</f>
        <v>end of project</v>
      </c>
      <c r="S215" s="5" t="str">
        <f t="shared" ref="S215:S246" si="99">IF(A215&lt;=$C$75,ROUNDUP(M215/$C$81,0)*$H$81/1000*$F$26,"end of project")</f>
        <v>end of project</v>
      </c>
      <c r="U215" s="9" t="str">
        <f t="shared" si="88"/>
        <v>end of project</v>
      </c>
      <c r="V215" s="5" t="str">
        <f t="shared" ref="V215:V256" si="100">IF(A215&lt;=$C$75,2*ROUNDUP((F215+J215)/$C$43,0)+2*ROUNDUP((G215+K215)/$C$43,0),"end of project")</f>
        <v>end of project</v>
      </c>
      <c r="W215" s="5" t="str">
        <f t="shared" ref="W215:W256" si="101">IF(A215&lt;=$C$75,2*ROUNDUP(L215/$C$44,0),"end of project")</f>
        <v>end of project</v>
      </c>
      <c r="X215" s="5" t="str">
        <f t="shared" ref="X215:X256" si="102">IF(A215&lt;=$C$75,2*ROUNDUP(M215/$C$45,0),"end of project")</f>
        <v>end of project</v>
      </c>
      <c r="Y215" s="5" t="str">
        <f t="shared" ref="Y215:Y256" si="103">IF(A215&lt;=$C$75,2*ROUNDUP((G215+K215)*0.01/$C$46+L215*0.01/$C$46,0),"end of project")</f>
        <v>end of project</v>
      </c>
      <c r="Z215" s="5" t="str">
        <f t="shared" ref="Z215:Z256" si="104">IF(A215&lt;=$C$75,2*ROUNDUP((P215+Q215+R215+S215)/$C$47,0),"end of proejct")</f>
        <v>end of proejct</v>
      </c>
      <c r="AB215" s="5" t="str">
        <f t="shared" ref="AB215:AB256" si="105">IF(A215&lt;=$C$75,V215+W215+X215,"end of project")</f>
        <v>end of project</v>
      </c>
      <c r="AC215" s="5" t="str">
        <f t="shared" ref="AC215:AC256" si="106">IF(A215&lt;=$C$75,Y215+Z215,"end of project")</f>
        <v>end of project</v>
      </c>
      <c r="AD215" s="5" t="str">
        <f t="shared" ref="AD215:AD256" si="107">IF(A215&lt;=$C$75,SUM(AB215:AC215)+AD214,"end of project")</f>
        <v>end of project</v>
      </c>
      <c r="AE215" s="91" t="str">
        <f t="shared" ref="AE215:AE256" si="108">IF(A215=$C$75,AD215/2,"")</f>
        <v/>
      </c>
      <c r="AF215" s="89" t="str">
        <f t="shared" ref="AF215:AF256" si="109">IF(A215=TRUNC($C$75/2),U215,"")</f>
        <v/>
      </c>
      <c r="AM215" s="9" t="str">
        <f t="shared" si="89"/>
        <v>end of project</v>
      </c>
      <c r="AN215" s="5" t="str">
        <f t="shared" ref="AN215:AN256" si="110">IF(A215&lt;=$C$75,ABS(AM215-$AI$86),"end of project")</f>
        <v>end of project</v>
      </c>
      <c r="AO215" s="5" t="str">
        <f t="shared" ref="AO215:AO256" si="111">IF(A215&lt;=$C$75,AN215*AB215*$F$45/(100*1000)*$E$49,"end of project")</f>
        <v>end of project</v>
      </c>
      <c r="AP215" s="5" t="str">
        <f t="shared" ref="AP215:AP256" si="112">IF(A215&lt;=$C$75,AN215*(AB215/2)/($I$45*1000)*$D$51/$D$7+AN215*(AB215/2)/($H$45*1000)*$D$51/$D$7,"end of project")</f>
        <v>end of project</v>
      </c>
      <c r="AQ215" s="5" t="str">
        <f t="shared" ref="AQ215:AQ256" si="113">IF(A215&lt;=$C$75,AN215*AC215*$F$46/(100*1000)*$E$49,"end of project")</f>
        <v>end of project</v>
      </c>
      <c r="AR215" s="5" t="str">
        <f t="shared" ref="AR215:AR256" si="114">IF(A215&lt;=$C$75,AN215*(AC215/2)/($I$46*1000)*$D$51/$D$7+AN215*(AC215/2)/($H$46*1000)*$D$51/$D$7,"end of project")</f>
        <v>end of project</v>
      </c>
      <c r="AS215" t="str">
        <f t="shared" ref="AS215:AS256" si="115">IF(A215&lt;=$C$75,SUM(AO215:AR215)+AS214,"end of project")</f>
        <v>end of project</v>
      </c>
      <c r="AT215" s="90" t="str">
        <f t="shared" ref="AT215:AT256" si="116">IF(A215=$C$75,AS215,"")</f>
        <v/>
      </c>
    </row>
    <row r="216" spans="1:46" ht="21" x14ac:dyDescent="0.35">
      <c r="A216" t="str">
        <f t="shared" ref="A216:A256" si="117">IF(A215&lt;$C$75,A215+1,"End of project")</f>
        <v>End of project</v>
      </c>
      <c r="B216" s="9" t="str">
        <f t="shared" ref="B216:B256" si="118">IF(A216&lt;=$C$75,B215+$E$5,"end of project")</f>
        <v>end of project</v>
      </c>
      <c r="C216" t="str">
        <f t="shared" ref="C216:C256" si="119">IF(A216&lt;=$C$75,$A$14/$C$75,"end of project")</f>
        <v>end of project</v>
      </c>
      <c r="D216" t="str">
        <f t="shared" si="90"/>
        <v>end of project</v>
      </c>
      <c r="E216" t="str">
        <f t="shared" si="91"/>
        <v>end of project</v>
      </c>
      <c r="F216" t="e">
        <f t="shared" si="83"/>
        <v>#VALUE!</v>
      </c>
      <c r="G216" t="e">
        <f t="shared" si="84"/>
        <v>#VALUE!</v>
      </c>
      <c r="H216" t="str">
        <f t="shared" si="92"/>
        <v>end of project</v>
      </c>
      <c r="I216" t="str">
        <f t="shared" si="93"/>
        <v>end of project</v>
      </c>
      <c r="J216" t="e">
        <f t="shared" si="85"/>
        <v>#VALUE!</v>
      </c>
      <c r="K216" t="e">
        <f t="shared" si="86"/>
        <v>#VALUE!</v>
      </c>
      <c r="L216" t="str">
        <f t="shared" si="94"/>
        <v>end of project</v>
      </c>
      <c r="M216" t="str">
        <f t="shared" si="95"/>
        <v>end of project</v>
      </c>
      <c r="O216" s="9" t="str">
        <f t="shared" si="87"/>
        <v>end of project</v>
      </c>
      <c r="P216" s="26" t="str">
        <f t="shared" si="96"/>
        <v>end of project</v>
      </c>
      <c r="Q216" s="5" t="str">
        <f t="shared" si="97"/>
        <v>end of project</v>
      </c>
      <c r="R216" s="5" t="str">
        <f t="shared" si="98"/>
        <v>end of project</v>
      </c>
      <c r="S216" s="5" t="str">
        <f t="shared" si="99"/>
        <v>end of project</v>
      </c>
      <c r="U216" s="9" t="str">
        <f t="shared" si="88"/>
        <v>end of project</v>
      </c>
      <c r="V216" s="5" t="str">
        <f t="shared" si="100"/>
        <v>end of project</v>
      </c>
      <c r="W216" s="5" t="str">
        <f t="shared" si="101"/>
        <v>end of project</v>
      </c>
      <c r="X216" s="5" t="str">
        <f t="shared" si="102"/>
        <v>end of project</v>
      </c>
      <c r="Y216" s="5" t="str">
        <f t="shared" si="103"/>
        <v>end of project</v>
      </c>
      <c r="Z216" s="5" t="str">
        <f t="shared" si="104"/>
        <v>end of proejct</v>
      </c>
      <c r="AB216" s="5" t="str">
        <f t="shared" si="105"/>
        <v>end of project</v>
      </c>
      <c r="AC216" s="5" t="str">
        <f t="shared" si="106"/>
        <v>end of project</v>
      </c>
      <c r="AD216" s="5" t="str">
        <f t="shared" si="107"/>
        <v>end of project</v>
      </c>
      <c r="AE216" s="91" t="str">
        <f t="shared" si="108"/>
        <v/>
      </c>
      <c r="AF216" s="89" t="str">
        <f t="shared" si="109"/>
        <v/>
      </c>
      <c r="AM216" s="9" t="str">
        <f t="shared" si="89"/>
        <v>end of project</v>
      </c>
      <c r="AN216" s="5" t="str">
        <f t="shared" si="110"/>
        <v>end of project</v>
      </c>
      <c r="AO216" s="5" t="str">
        <f t="shared" si="111"/>
        <v>end of project</v>
      </c>
      <c r="AP216" s="5" t="str">
        <f t="shared" si="112"/>
        <v>end of project</v>
      </c>
      <c r="AQ216" s="5" t="str">
        <f t="shared" si="113"/>
        <v>end of project</v>
      </c>
      <c r="AR216" s="5" t="str">
        <f t="shared" si="114"/>
        <v>end of project</v>
      </c>
      <c r="AS216" t="str">
        <f t="shared" si="115"/>
        <v>end of project</v>
      </c>
      <c r="AT216" s="90" t="str">
        <f t="shared" si="116"/>
        <v/>
      </c>
    </row>
    <row r="217" spans="1:46" ht="21" x14ac:dyDescent="0.35">
      <c r="A217" t="str">
        <f t="shared" si="117"/>
        <v>End of project</v>
      </c>
      <c r="B217" s="9" t="str">
        <f t="shared" si="118"/>
        <v>end of project</v>
      </c>
      <c r="C217" t="str">
        <f t="shared" si="119"/>
        <v>end of project</v>
      </c>
      <c r="D217" t="str">
        <f t="shared" si="90"/>
        <v>end of project</v>
      </c>
      <c r="E217" t="str">
        <f t="shared" si="91"/>
        <v>end of project</v>
      </c>
      <c r="F217" t="e">
        <f t="shared" si="83"/>
        <v>#VALUE!</v>
      </c>
      <c r="G217" t="e">
        <f t="shared" si="84"/>
        <v>#VALUE!</v>
      </c>
      <c r="H217" t="str">
        <f t="shared" si="92"/>
        <v>end of project</v>
      </c>
      <c r="I217" t="str">
        <f t="shared" si="93"/>
        <v>end of project</v>
      </c>
      <c r="J217" t="e">
        <f t="shared" si="85"/>
        <v>#VALUE!</v>
      </c>
      <c r="K217" t="e">
        <f t="shared" si="86"/>
        <v>#VALUE!</v>
      </c>
      <c r="L217" t="str">
        <f t="shared" si="94"/>
        <v>end of project</v>
      </c>
      <c r="M217" t="str">
        <f t="shared" si="95"/>
        <v>end of project</v>
      </c>
      <c r="O217" s="9" t="str">
        <f t="shared" si="87"/>
        <v>end of project</v>
      </c>
      <c r="P217" s="26" t="str">
        <f t="shared" si="96"/>
        <v>end of project</v>
      </c>
      <c r="Q217" s="5" t="str">
        <f t="shared" si="97"/>
        <v>end of project</v>
      </c>
      <c r="R217" s="5" t="str">
        <f t="shared" si="98"/>
        <v>end of project</v>
      </c>
      <c r="S217" s="5" t="str">
        <f t="shared" si="99"/>
        <v>end of project</v>
      </c>
      <c r="U217" s="9" t="str">
        <f t="shared" si="88"/>
        <v>end of project</v>
      </c>
      <c r="V217" s="5" t="str">
        <f t="shared" si="100"/>
        <v>end of project</v>
      </c>
      <c r="W217" s="5" t="str">
        <f t="shared" si="101"/>
        <v>end of project</v>
      </c>
      <c r="X217" s="5" t="str">
        <f t="shared" si="102"/>
        <v>end of project</v>
      </c>
      <c r="Y217" s="5" t="str">
        <f t="shared" si="103"/>
        <v>end of project</v>
      </c>
      <c r="Z217" s="5" t="str">
        <f t="shared" si="104"/>
        <v>end of proejct</v>
      </c>
      <c r="AB217" s="5" t="str">
        <f t="shared" si="105"/>
        <v>end of project</v>
      </c>
      <c r="AC217" s="5" t="str">
        <f t="shared" si="106"/>
        <v>end of project</v>
      </c>
      <c r="AD217" s="5" t="str">
        <f t="shared" si="107"/>
        <v>end of project</v>
      </c>
      <c r="AE217" s="91" t="str">
        <f t="shared" si="108"/>
        <v/>
      </c>
      <c r="AF217" s="89" t="str">
        <f t="shared" si="109"/>
        <v/>
      </c>
      <c r="AM217" s="9" t="str">
        <f t="shared" si="89"/>
        <v>end of project</v>
      </c>
      <c r="AN217" s="5" t="str">
        <f t="shared" si="110"/>
        <v>end of project</v>
      </c>
      <c r="AO217" s="5" t="str">
        <f t="shared" si="111"/>
        <v>end of project</v>
      </c>
      <c r="AP217" s="5" t="str">
        <f t="shared" si="112"/>
        <v>end of project</v>
      </c>
      <c r="AQ217" s="5" t="str">
        <f t="shared" si="113"/>
        <v>end of project</v>
      </c>
      <c r="AR217" s="5" t="str">
        <f t="shared" si="114"/>
        <v>end of project</v>
      </c>
      <c r="AS217" t="str">
        <f t="shared" si="115"/>
        <v>end of project</v>
      </c>
      <c r="AT217" s="90" t="str">
        <f t="shared" si="116"/>
        <v/>
      </c>
    </row>
    <row r="218" spans="1:46" ht="21" x14ac:dyDescent="0.35">
      <c r="A218" t="str">
        <f t="shared" si="117"/>
        <v>End of project</v>
      </c>
      <c r="B218" s="9" t="str">
        <f t="shared" si="118"/>
        <v>end of project</v>
      </c>
      <c r="C218" t="str">
        <f t="shared" si="119"/>
        <v>end of project</v>
      </c>
      <c r="D218" t="str">
        <f t="shared" si="90"/>
        <v>end of project</v>
      </c>
      <c r="E218" t="str">
        <f t="shared" si="91"/>
        <v>end of project</v>
      </c>
      <c r="F218" t="e">
        <f t="shared" si="83"/>
        <v>#VALUE!</v>
      </c>
      <c r="G218" t="e">
        <f t="shared" si="84"/>
        <v>#VALUE!</v>
      </c>
      <c r="H218" t="str">
        <f t="shared" si="92"/>
        <v>end of project</v>
      </c>
      <c r="I218" t="str">
        <f t="shared" si="93"/>
        <v>end of project</v>
      </c>
      <c r="J218" t="e">
        <f t="shared" si="85"/>
        <v>#VALUE!</v>
      </c>
      <c r="K218" t="e">
        <f t="shared" si="86"/>
        <v>#VALUE!</v>
      </c>
      <c r="L218" t="str">
        <f t="shared" si="94"/>
        <v>end of project</v>
      </c>
      <c r="M218" t="str">
        <f t="shared" si="95"/>
        <v>end of project</v>
      </c>
      <c r="O218" s="9" t="str">
        <f t="shared" si="87"/>
        <v>end of project</v>
      </c>
      <c r="P218" s="26" t="str">
        <f t="shared" si="96"/>
        <v>end of project</v>
      </c>
      <c r="Q218" s="5" t="str">
        <f t="shared" si="97"/>
        <v>end of project</v>
      </c>
      <c r="R218" s="5" t="str">
        <f t="shared" si="98"/>
        <v>end of project</v>
      </c>
      <c r="S218" s="5" t="str">
        <f t="shared" si="99"/>
        <v>end of project</v>
      </c>
      <c r="U218" s="9" t="str">
        <f t="shared" si="88"/>
        <v>end of project</v>
      </c>
      <c r="V218" s="5" t="str">
        <f t="shared" si="100"/>
        <v>end of project</v>
      </c>
      <c r="W218" s="5" t="str">
        <f t="shared" si="101"/>
        <v>end of project</v>
      </c>
      <c r="X218" s="5" t="str">
        <f t="shared" si="102"/>
        <v>end of project</v>
      </c>
      <c r="Y218" s="5" t="str">
        <f t="shared" si="103"/>
        <v>end of project</v>
      </c>
      <c r="Z218" s="5" t="str">
        <f t="shared" si="104"/>
        <v>end of proejct</v>
      </c>
      <c r="AB218" s="5" t="str">
        <f t="shared" si="105"/>
        <v>end of project</v>
      </c>
      <c r="AC218" s="5" t="str">
        <f t="shared" si="106"/>
        <v>end of project</v>
      </c>
      <c r="AD218" s="5" t="str">
        <f t="shared" si="107"/>
        <v>end of project</v>
      </c>
      <c r="AE218" s="91" t="str">
        <f t="shared" si="108"/>
        <v/>
      </c>
      <c r="AF218" s="89" t="str">
        <f t="shared" si="109"/>
        <v/>
      </c>
      <c r="AM218" s="9" t="str">
        <f t="shared" si="89"/>
        <v>end of project</v>
      </c>
      <c r="AN218" s="5" t="str">
        <f t="shared" si="110"/>
        <v>end of project</v>
      </c>
      <c r="AO218" s="5" t="str">
        <f t="shared" si="111"/>
        <v>end of project</v>
      </c>
      <c r="AP218" s="5" t="str">
        <f t="shared" si="112"/>
        <v>end of project</v>
      </c>
      <c r="AQ218" s="5" t="str">
        <f t="shared" si="113"/>
        <v>end of project</v>
      </c>
      <c r="AR218" s="5" t="str">
        <f t="shared" si="114"/>
        <v>end of project</v>
      </c>
      <c r="AS218" t="str">
        <f t="shared" si="115"/>
        <v>end of project</v>
      </c>
      <c r="AT218" s="90" t="str">
        <f t="shared" si="116"/>
        <v/>
      </c>
    </row>
    <row r="219" spans="1:46" ht="21" x14ac:dyDescent="0.35">
      <c r="A219" t="str">
        <f t="shared" si="117"/>
        <v>End of project</v>
      </c>
      <c r="B219" s="9" t="str">
        <f t="shared" si="118"/>
        <v>end of project</v>
      </c>
      <c r="C219" t="str">
        <f t="shared" si="119"/>
        <v>end of project</v>
      </c>
      <c r="D219" t="str">
        <f t="shared" si="90"/>
        <v>end of project</v>
      </c>
      <c r="E219" t="str">
        <f t="shared" si="91"/>
        <v>end of project</v>
      </c>
      <c r="F219" t="e">
        <f t="shared" si="83"/>
        <v>#VALUE!</v>
      </c>
      <c r="G219" t="e">
        <f t="shared" si="84"/>
        <v>#VALUE!</v>
      </c>
      <c r="H219" t="str">
        <f t="shared" si="92"/>
        <v>end of project</v>
      </c>
      <c r="I219" t="str">
        <f t="shared" si="93"/>
        <v>end of project</v>
      </c>
      <c r="J219" t="e">
        <f t="shared" si="85"/>
        <v>#VALUE!</v>
      </c>
      <c r="K219" t="e">
        <f t="shared" si="86"/>
        <v>#VALUE!</v>
      </c>
      <c r="L219" t="str">
        <f t="shared" si="94"/>
        <v>end of project</v>
      </c>
      <c r="M219" t="str">
        <f t="shared" si="95"/>
        <v>end of project</v>
      </c>
      <c r="O219" s="9" t="str">
        <f t="shared" si="87"/>
        <v>end of project</v>
      </c>
      <c r="P219" s="26" t="str">
        <f t="shared" si="96"/>
        <v>end of project</v>
      </c>
      <c r="Q219" s="5" t="str">
        <f t="shared" si="97"/>
        <v>end of project</v>
      </c>
      <c r="R219" s="5" t="str">
        <f t="shared" si="98"/>
        <v>end of project</v>
      </c>
      <c r="S219" s="5" t="str">
        <f t="shared" si="99"/>
        <v>end of project</v>
      </c>
      <c r="U219" s="9" t="str">
        <f t="shared" si="88"/>
        <v>end of project</v>
      </c>
      <c r="V219" s="5" t="str">
        <f t="shared" si="100"/>
        <v>end of project</v>
      </c>
      <c r="W219" s="5" t="str">
        <f t="shared" si="101"/>
        <v>end of project</v>
      </c>
      <c r="X219" s="5" t="str">
        <f t="shared" si="102"/>
        <v>end of project</v>
      </c>
      <c r="Y219" s="5" t="str">
        <f t="shared" si="103"/>
        <v>end of project</v>
      </c>
      <c r="Z219" s="5" t="str">
        <f t="shared" si="104"/>
        <v>end of proejct</v>
      </c>
      <c r="AB219" s="5" t="str">
        <f t="shared" si="105"/>
        <v>end of project</v>
      </c>
      <c r="AC219" s="5" t="str">
        <f t="shared" si="106"/>
        <v>end of project</v>
      </c>
      <c r="AD219" s="5" t="str">
        <f t="shared" si="107"/>
        <v>end of project</v>
      </c>
      <c r="AE219" s="91" t="str">
        <f t="shared" si="108"/>
        <v/>
      </c>
      <c r="AF219" s="89" t="str">
        <f t="shared" si="109"/>
        <v/>
      </c>
      <c r="AM219" s="9" t="str">
        <f t="shared" si="89"/>
        <v>end of project</v>
      </c>
      <c r="AN219" s="5" t="str">
        <f t="shared" si="110"/>
        <v>end of project</v>
      </c>
      <c r="AO219" s="5" t="str">
        <f t="shared" si="111"/>
        <v>end of project</v>
      </c>
      <c r="AP219" s="5" t="str">
        <f t="shared" si="112"/>
        <v>end of project</v>
      </c>
      <c r="AQ219" s="5" t="str">
        <f t="shared" si="113"/>
        <v>end of project</v>
      </c>
      <c r="AR219" s="5" t="str">
        <f t="shared" si="114"/>
        <v>end of project</v>
      </c>
      <c r="AS219" t="str">
        <f t="shared" si="115"/>
        <v>end of project</v>
      </c>
      <c r="AT219" s="90" t="str">
        <f t="shared" si="116"/>
        <v/>
      </c>
    </row>
    <row r="220" spans="1:46" ht="21" x14ac:dyDescent="0.35">
      <c r="A220" t="str">
        <f t="shared" si="117"/>
        <v>End of project</v>
      </c>
      <c r="B220" s="9" t="str">
        <f t="shared" si="118"/>
        <v>end of project</v>
      </c>
      <c r="C220" t="str">
        <f t="shared" si="119"/>
        <v>end of project</v>
      </c>
      <c r="D220" t="str">
        <f t="shared" si="90"/>
        <v>end of project</v>
      </c>
      <c r="E220" t="str">
        <f t="shared" si="91"/>
        <v>end of project</v>
      </c>
      <c r="F220" t="e">
        <f t="shared" si="83"/>
        <v>#VALUE!</v>
      </c>
      <c r="G220" t="e">
        <f t="shared" si="84"/>
        <v>#VALUE!</v>
      </c>
      <c r="H220" t="str">
        <f t="shared" si="92"/>
        <v>end of project</v>
      </c>
      <c r="I220" t="str">
        <f t="shared" si="93"/>
        <v>end of project</v>
      </c>
      <c r="J220" t="e">
        <f t="shared" si="85"/>
        <v>#VALUE!</v>
      </c>
      <c r="K220" t="e">
        <f t="shared" si="86"/>
        <v>#VALUE!</v>
      </c>
      <c r="L220" t="str">
        <f t="shared" si="94"/>
        <v>end of project</v>
      </c>
      <c r="M220" t="str">
        <f t="shared" si="95"/>
        <v>end of project</v>
      </c>
      <c r="O220" s="9" t="str">
        <f t="shared" si="87"/>
        <v>end of project</v>
      </c>
      <c r="P220" s="26" t="str">
        <f t="shared" si="96"/>
        <v>end of project</v>
      </c>
      <c r="Q220" s="5" t="str">
        <f t="shared" si="97"/>
        <v>end of project</v>
      </c>
      <c r="R220" s="5" t="str">
        <f t="shared" si="98"/>
        <v>end of project</v>
      </c>
      <c r="S220" s="5" t="str">
        <f t="shared" si="99"/>
        <v>end of project</v>
      </c>
      <c r="U220" s="9" t="str">
        <f t="shared" si="88"/>
        <v>end of project</v>
      </c>
      <c r="V220" s="5" t="str">
        <f t="shared" si="100"/>
        <v>end of project</v>
      </c>
      <c r="W220" s="5" t="str">
        <f t="shared" si="101"/>
        <v>end of project</v>
      </c>
      <c r="X220" s="5" t="str">
        <f t="shared" si="102"/>
        <v>end of project</v>
      </c>
      <c r="Y220" s="5" t="str">
        <f t="shared" si="103"/>
        <v>end of project</v>
      </c>
      <c r="Z220" s="5" t="str">
        <f t="shared" si="104"/>
        <v>end of proejct</v>
      </c>
      <c r="AB220" s="5" t="str">
        <f t="shared" si="105"/>
        <v>end of project</v>
      </c>
      <c r="AC220" s="5" t="str">
        <f t="shared" si="106"/>
        <v>end of project</v>
      </c>
      <c r="AD220" s="5" t="str">
        <f t="shared" si="107"/>
        <v>end of project</v>
      </c>
      <c r="AE220" s="91" t="str">
        <f t="shared" si="108"/>
        <v/>
      </c>
      <c r="AF220" s="89" t="str">
        <f t="shared" si="109"/>
        <v/>
      </c>
      <c r="AM220" s="9" t="str">
        <f t="shared" si="89"/>
        <v>end of project</v>
      </c>
      <c r="AN220" s="5" t="str">
        <f t="shared" si="110"/>
        <v>end of project</v>
      </c>
      <c r="AO220" s="5" t="str">
        <f t="shared" si="111"/>
        <v>end of project</v>
      </c>
      <c r="AP220" s="5" t="str">
        <f t="shared" si="112"/>
        <v>end of project</v>
      </c>
      <c r="AQ220" s="5" t="str">
        <f t="shared" si="113"/>
        <v>end of project</v>
      </c>
      <c r="AR220" s="5" t="str">
        <f t="shared" si="114"/>
        <v>end of project</v>
      </c>
      <c r="AS220" t="str">
        <f t="shared" si="115"/>
        <v>end of project</v>
      </c>
      <c r="AT220" s="90" t="str">
        <f t="shared" si="116"/>
        <v/>
      </c>
    </row>
    <row r="221" spans="1:46" ht="21" x14ac:dyDescent="0.35">
      <c r="A221" t="str">
        <f t="shared" si="117"/>
        <v>End of project</v>
      </c>
      <c r="B221" s="9" t="str">
        <f t="shared" si="118"/>
        <v>end of project</v>
      </c>
      <c r="C221" t="str">
        <f t="shared" si="119"/>
        <v>end of project</v>
      </c>
      <c r="D221" t="str">
        <f t="shared" si="90"/>
        <v>end of project</v>
      </c>
      <c r="E221" t="str">
        <f t="shared" si="91"/>
        <v>end of project</v>
      </c>
      <c r="F221" t="e">
        <f t="shared" si="83"/>
        <v>#VALUE!</v>
      </c>
      <c r="G221" t="e">
        <f t="shared" si="84"/>
        <v>#VALUE!</v>
      </c>
      <c r="H221" t="str">
        <f t="shared" si="92"/>
        <v>end of project</v>
      </c>
      <c r="I221" t="str">
        <f t="shared" si="93"/>
        <v>end of project</v>
      </c>
      <c r="J221" t="e">
        <f t="shared" si="85"/>
        <v>#VALUE!</v>
      </c>
      <c r="K221" t="e">
        <f t="shared" si="86"/>
        <v>#VALUE!</v>
      </c>
      <c r="L221" t="str">
        <f t="shared" si="94"/>
        <v>end of project</v>
      </c>
      <c r="M221" t="str">
        <f t="shared" si="95"/>
        <v>end of project</v>
      </c>
      <c r="O221" s="9" t="str">
        <f t="shared" si="87"/>
        <v>end of project</v>
      </c>
      <c r="P221" s="26" t="str">
        <f t="shared" si="96"/>
        <v>end of project</v>
      </c>
      <c r="Q221" s="5" t="str">
        <f t="shared" si="97"/>
        <v>end of project</v>
      </c>
      <c r="R221" s="5" t="str">
        <f t="shared" si="98"/>
        <v>end of project</v>
      </c>
      <c r="S221" s="5" t="str">
        <f t="shared" si="99"/>
        <v>end of project</v>
      </c>
      <c r="U221" s="9" t="str">
        <f t="shared" si="88"/>
        <v>end of project</v>
      </c>
      <c r="V221" s="5" t="str">
        <f t="shared" si="100"/>
        <v>end of project</v>
      </c>
      <c r="W221" s="5" t="str">
        <f t="shared" si="101"/>
        <v>end of project</v>
      </c>
      <c r="X221" s="5" t="str">
        <f t="shared" si="102"/>
        <v>end of project</v>
      </c>
      <c r="Y221" s="5" t="str">
        <f t="shared" si="103"/>
        <v>end of project</v>
      </c>
      <c r="Z221" s="5" t="str">
        <f t="shared" si="104"/>
        <v>end of proejct</v>
      </c>
      <c r="AB221" s="5" t="str">
        <f t="shared" si="105"/>
        <v>end of project</v>
      </c>
      <c r="AC221" s="5" t="str">
        <f t="shared" si="106"/>
        <v>end of project</v>
      </c>
      <c r="AD221" s="5" t="str">
        <f t="shared" si="107"/>
        <v>end of project</v>
      </c>
      <c r="AE221" s="91" t="str">
        <f t="shared" si="108"/>
        <v/>
      </c>
      <c r="AF221" s="89" t="str">
        <f t="shared" si="109"/>
        <v/>
      </c>
      <c r="AM221" s="9" t="str">
        <f t="shared" si="89"/>
        <v>end of project</v>
      </c>
      <c r="AN221" s="5" t="str">
        <f t="shared" si="110"/>
        <v>end of project</v>
      </c>
      <c r="AO221" s="5" t="str">
        <f t="shared" si="111"/>
        <v>end of project</v>
      </c>
      <c r="AP221" s="5" t="str">
        <f t="shared" si="112"/>
        <v>end of project</v>
      </c>
      <c r="AQ221" s="5" t="str">
        <f t="shared" si="113"/>
        <v>end of project</v>
      </c>
      <c r="AR221" s="5" t="str">
        <f t="shared" si="114"/>
        <v>end of project</v>
      </c>
      <c r="AS221" t="str">
        <f t="shared" si="115"/>
        <v>end of project</v>
      </c>
      <c r="AT221" s="90" t="str">
        <f t="shared" si="116"/>
        <v/>
      </c>
    </row>
    <row r="222" spans="1:46" ht="21" x14ac:dyDescent="0.35">
      <c r="A222" t="str">
        <f t="shared" si="117"/>
        <v>End of project</v>
      </c>
      <c r="B222" s="9" t="str">
        <f t="shared" si="118"/>
        <v>end of project</v>
      </c>
      <c r="C222" t="str">
        <f t="shared" si="119"/>
        <v>end of project</v>
      </c>
      <c r="D222" t="str">
        <f t="shared" si="90"/>
        <v>end of project</v>
      </c>
      <c r="E222" t="str">
        <f t="shared" si="91"/>
        <v>end of project</v>
      </c>
      <c r="F222" t="e">
        <f t="shared" si="83"/>
        <v>#VALUE!</v>
      </c>
      <c r="G222" t="e">
        <f t="shared" si="84"/>
        <v>#VALUE!</v>
      </c>
      <c r="H222" t="str">
        <f t="shared" si="92"/>
        <v>end of project</v>
      </c>
      <c r="I222" t="str">
        <f t="shared" si="93"/>
        <v>end of project</v>
      </c>
      <c r="J222" t="e">
        <f t="shared" si="85"/>
        <v>#VALUE!</v>
      </c>
      <c r="K222" t="e">
        <f t="shared" si="86"/>
        <v>#VALUE!</v>
      </c>
      <c r="L222" t="str">
        <f t="shared" si="94"/>
        <v>end of project</v>
      </c>
      <c r="M222" t="str">
        <f t="shared" si="95"/>
        <v>end of project</v>
      </c>
      <c r="O222" s="9" t="str">
        <f t="shared" si="87"/>
        <v>end of project</v>
      </c>
      <c r="P222" s="26" t="str">
        <f t="shared" si="96"/>
        <v>end of project</v>
      </c>
      <c r="Q222" s="5" t="str">
        <f t="shared" si="97"/>
        <v>end of project</v>
      </c>
      <c r="R222" s="5" t="str">
        <f t="shared" si="98"/>
        <v>end of project</v>
      </c>
      <c r="S222" s="5" t="str">
        <f t="shared" si="99"/>
        <v>end of project</v>
      </c>
      <c r="U222" s="9" t="str">
        <f t="shared" si="88"/>
        <v>end of project</v>
      </c>
      <c r="V222" s="5" t="str">
        <f t="shared" si="100"/>
        <v>end of project</v>
      </c>
      <c r="W222" s="5" t="str">
        <f t="shared" si="101"/>
        <v>end of project</v>
      </c>
      <c r="X222" s="5" t="str">
        <f t="shared" si="102"/>
        <v>end of project</v>
      </c>
      <c r="Y222" s="5" t="str">
        <f t="shared" si="103"/>
        <v>end of project</v>
      </c>
      <c r="Z222" s="5" t="str">
        <f t="shared" si="104"/>
        <v>end of proejct</v>
      </c>
      <c r="AB222" s="5" t="str">
        <f t="shared" si="105"/>
        <v>end of project</v>
      </c>
      <c r="AC222" s="5" t="str">
        <f t="shared" si="106"/>
        <v>end of project</v>
      </c>
      <c r="AD222" s="5" t="str">
        <f t="shared" si="107"/>
        <v>end of project</v>
      </c>
      <c r="AE222" s="91" t="str">
        <f t="shared" si="108"/>
        <v/>
      </c>
      <c r="AF222" s="89" t="str">
        <f t="shared" si="109"/>
        <v/>
      </c>
      <c r="AM222" s="9" t="str">
        <f t="shared" si="89"/>
        <v>end of project</v>
      </c>
      <c r="AN222" s="5" t="str">
        <f t="shared" si="110"/>
        <v>end of project</v>
      </c>
      <c r="AO222" s="5" t="str">
        <f t="shared" si="111"/>
        <v>end of project</v>
      </c>
      <c r="AP222" s="5" t="str">
        <f t="shared" si="112"/>
        <v>end of project</v>
      </c>
      <c r="AQ222" s="5" t="str">
        <f t="shared" si="113"/>
        <v>end of project</v>
      </c>
      <c r="AR222" s="5" t="str">
        <f t="shared" si="114"/>
        <v>end of project</v>
      </c>
      <c r="AS222" t="str">
        <f t="shared" si="115"/>
        <v>end of project</v>
      </c>
      <c r="AT222" s="90" t="str">
        <f t="shared" si="116"/>
        <v/>
      </c>
    </row>
    <row r="223" spans="1:46" ht="21" x14ac:dyDescent="0.35">
      <c r="A223" t="str">
        <f t="shared" si="117"/>
        <v>End of project</v>
      </c>
      <c r="B223" s="9" t="str">
        <f t="shared" si="118"/>
        <v>end of project</v>
      </c>
      <c r="C223" t="str">
        <f t="shared" si="119"/>
        <v>end of project</v>
      </c>
      <c r="D223" t="str">
        <f t="shared" si="90"/>
        <v>end of project</v>
      </c>
      <c r="E223" t="str">
        <f t="shared" si="91"/>
        <v>end of project</v>
      </c>
      <c r="F223" t="e">
        <f t="shared" si="83"/>
        <v>#VALUE!</v>
      </c>
      <c r="G223" t="e">
        <f t="shared" si="84"/>
        <v>#VALUE!</v>
      </c>
      <c r="H223" t="str">
        <f t="shared" si="92"/>
        <v>end of project</v>
      </c>
      <c r="I223" t="str">
        <f t="shared" si="93"/>
        <v>end of project</v>
      </c>
      <c r="J223" t="e">
        <f t="shared" si="85"/>
        <v>#VALUE!</v>
      </c>
      <c r="K223" t="e">
        <f t="shared" si="86"/>
        <v>#VALUE!</v>
      </c>
      <c r="L223" t="str">
        <f t="shared" si="94"/>
        <v>end of project</v>
      </c>
      <c r="M223" t="str">
        <f t="shared" si="95"/>
        <v>end of project</v>
      </c>
      <c r="O223" s="9" t="str">
        <f t="shared" si="87"/>
        <v>end of project</v>
      </c>
      <c r="P223" s="26" t="str">
        <f t="shared" si="96"/>
        <v>end of project</v>
      </c>
      <c r="Q223" s="5" t="str">
        <f t="shared" si="97"/>
        <v>end of project</v>
      </c>
      <c r="R223" s="5" t="str">
        <f t="shared" si="98"/>
        <v>end of project</v>
      </c>
      <c r="S223" s="5" t="str">
        <f t="shared" si="99"/>
        <v>end of project</v>
      </c>
      <c r="U223" s="9" t="str">
        <f t="shared" si="88"/>
        <v>end of project</v>
      </c>
      <c r="V223" s="5" t="str">
        <f t="shared" si="100"/>
        <v>end of project</v>
      </c>
      <c r="W223" s="5" t="str">
        <f t="shared" si="101"/>
        <v>end of project</v>
      </c>
      <c r="X223" s="5" t="str">
        <f t="shared" si="102"/>
        <v>end of project</v>
      </c>
      <c r="Y223" s="5" t="str">
        <f t="shared" si="103"/>
        <v>end of project</v>
      </c>
      <c r="Z223" s="5" t="str">
        <f t="shared" si="104"/>
        <v>end of proejct</v>
      </c>
      <c r="AB223" s="5" t="str">
        <f t="shared" si="105"/>
        <v>end of project</v>
      </c>
      <c r="AC223" s="5" t="str">
        <f t="shared" si="106"/>
        <v>end of project</v>
      </c>
      <c r="AD223" s="5" t="str">
        <f t="shared" si="107"/>
        <v>end of project</v>
      </c>
      <c r="AE223" s="91" t="str">
        <f t="shared" si="108"/>
        <v/>
      </c>
      <c r="AF223" s="89" t="str">
        <f t="shared" si="109"/>
        <v/>
      </c>
      <c r="AM223" s="9" t="str">
        <f t="shared" si="89"/>
        <v>end of project</v>
      </c>
      <c r="AN223" s="5" t="str">
        <f t="shared" si="110"/>
        <v>end of project</v>
      </c>
      <c r="AO223" s="5" t="str">
        <f t="shared" si="111"/>
        <v>end of project</v>
      </c>
      <c r="AP223" s="5" t="str">
        <f t="shared" si="112"/>
        <v>end of project</v>
      </c>
      <c r="AQ223" s="5" t="str">
        <f t="shared" si="113"/>
        <v>end of project</v>
      </c>
      <c r="AR223" s="5" t="str">
        <f t="shared" si="114"/>
        <v>end of project</v>
      </c>
      <c r="AS223" t="str">
        <f t="shared" si="115"/>
        <v>end of project</v>
      </c>
      <c r="AT223" s="90" t="str">
        <f t="shared" si="116"/>
        <v/>
      </c>
    </row>
    <row r="224" spans="1:46" ht="21" x14ac:dyDescent="0.35">
      <c r="A224" t="str">
        <f t="shared" si="117"/>
        <v>End of project</v>
      </c>
      <c r="B224" s="9" t="str">
        <f t="shared" si="118"/>
        <v>end of project</v>
      </c>
      <c r="C224" t="str">
        <f t="shared" si="119"/>
        <v>end of project</v>
      </c>
      <c r="D224" t="str">
        <f t="shared" si="90"/>
        <v>end of project</v>
      </c>
      <c r="E224" t="str">
        <f t="shared" si="91"/>
        <v>end of project</v>
      </c>
      <c r="F224" t="e">
        <f t="shared" si="83"/>
        <v>#VALUE!</v>
      </c>
      <c r="G224" t="e">
        <f t="shared" si="84"/>
        <v>#VALUE!</v>
      </c>
      <c r="H224" t="str">
        <f t="shared" si="92"/>
        <v>end of project</v>
      </c>
      <c r="I224" t="str">
        <f t="shared" si="93"/>
        <v>end of project</v>
      </c>
      <c r="J224" t="e">
        <f t="shared" si="85"/>
        <v>#VALUE!</v>
      </c>
      <c r="K224" t="e">
        <f t="shared" si="86"/>
        <v>#VALUE!</v>
      </c>
      <c r="L224" t="str">
        <f t="shared" si="94"/>
        <v>end of project</v>
      </c>
      <c r="M224" t="str">
        <f t="shared" si="95"/>
        <v>end of project</v>
      </c>
      <c r="O224" s="9" t="str">
        <f t="shared" si="87"/>
        <v>end of project</v>
      </c>
      <c r="P224" s="26" t="str">
        <f t="shared" si="96"/>
        <v>end of project</v>
      </c>
      <c r="Q224" s="5" t="str">
        <f t="shared" si="97"/>
        <v>end of project</v>
      </c>
      <c r="R224" s="5" t="str">
        <f t="shared" si="98"/>
        <v>end of project</v>
      </c>
      <c r="S224" s="5" t="str">
        <f t="shared" si="99"/>
        <v>end of project</v>
      </c>
      <c r="U224" s="9" t="str">
        <f t="shared" si="88"/>
        <v>end of project</v>
      </c>
      <c r="V224" s="5" t="str">
        <f t="shared" si="100"/>
        <v>end of project</v>
      </c>
      <c r="W224" s="5" t="str">
        <f t="shared" si="101"/>
        <v>end of project</v>
      </c>
      <c r="X224" s="5" t="str">
        <f t="shared" si="102"/>
        <v>end of project</v>
      </c>
      <c r="Y224" s="5" t="str">
        <f t="shared" si="103"/>
        <v>end of project</v>
      </c>
      <c r="Z224" s="5" t="str">
        <f t="shared" si="104"/>
        <v>end of proejct</v>
      </c>
      <c r="AB224" s="5" t="str">
        <f t="shared" si="105"/>
        <v>end of project</v>
      </c>
      <c r="AC224" s="5" t="str">
        <f t="shared" si="106"/>
        <v>end of project</v>
      </c>
      <c r="AD224" s="5" t="str">
        <f t="shared" si="107"/>
        <v>end of project</v>
      </c>
      <c r="AE224" s="91" t="str">
        <f t="shared" si="108"/>
        <v/>
      </c>
      <c r="AF224" s="89" t="str">
        <f t="shared" si="109"/>
        <v/>
      </c>
      <c r="AM224" s="9" t="str">
        <f t="shared" si="89"/>
        <v>end of project</v>
      </c>
      <c r="AN224" s="5" t="str">
        <f t="shared" si="110"/>
        <v>end of project</v>
      </c>
      <c r="AO224" s="5" t="str">
        <f t="shared" si="111"/>
        <v>end of project</v>
      </c>
      <c r="AP224" s="5" t="str">
        <f t="shared" si="112"/>
        <v>end of project</v>
      </c>
      <c r="AQ224" s="5" t="str">
        <f t="shared" si="113"/>
        <v>end of project</v>
      </c>
      <c r="AR224" s="5" t="str">
        <f t="shared" si="114"/>
        <v>end of project</v>
      </c>
      <c r="AS224" t="str">
        <f t="shared" si="115"/>
        <v>end of project</v>
      </c>
      <c r="AT224" s="90" t="str">
        <f t="shared" si="116"/>
        <v/>
      </c>
    </row>
    <row r="225" spans="1:46" ht="21" x14ac:dyDescent="0.35">
      <c r="A225" t="str">
        <f t="shared" si="117"/>
        <v>End of project</v>
      </c>
      <c r="B225" s="9" t="str">
        <f t="shared" si="118"/>
        <v>end of project</v>
      </c>
      <c r="C225" t="str">
        <f t="shared" si="119"/>
        <v>end of project</v>
      </c>
      <c r="D225" t="str">
        <f t="shared" si="90"/>
        <v>end of project</v>
      </c>
      <c r="E225" t="str">
        <f t="shared" si="91"/>
        <v>end of project</v>
      </c>
      <c r="F225" t="e">
        <f t="shared" si="83"/>
        <v>#VALUE!</v>
      </c>
      <c r="G225" t="e">
        <f t="shared" si="84"/>
        <v>#VALUE!</v>
      </c>
      <c r="H225" t="str">
        <f t="shared" si="92"/>
        <v>end of project</v>
      </c>
      <c r="I225" t="str">
        <f t="shared" si="93"/>
        <v>end of project</v>
      </c>
      <c r="J225" t="e">
        <f t="shared" si="85"/>
        <v>#VALUE!</v>
      </c>
      <c r="K225" t="e">
        <f t="shared" si="86"/>
        <v>#VALUE!</v>
      </c>
      <c r="L225" t="str">
        <f t="shared" si="94"/>
        <v>end of project</v>
      </c>
      <c r="M225" t="str">
        <f t="shared" si="95"/>
        <v>end of project</v>
      </c>
      <c r="O225" s="9" t="str">
        <f t="shared" si="87"/>
        <v>end of project</v>
      </c>
      <c r="P225" s="26" t="str">
        <f t="shared" si="96"/>
        <v>end of project</v>
      </c>
      <c r="Q225" s="5" t="str">
        <f t="shared" si="97"/>
        <v>end of project</v>
      </c>
      <c r="R225" s="5" t="str">
        <f t="shared" si="98"/>
        <v>end of project</v>
      </c>
      <c r="S225" s="5" t="str">
        <f t="shared" si="99"/>
        <v>end of project</v>
      </c>
      <c r="U225" s="9" t="str">
        <f t="shared" si="88"/>
        <v>end of project</v>
      </c>
      <c r="V225" s="5" t="str">
        <f t="shared" si="100"/>
        <v>end of project</v>
      </c>
      <c r="W225" s="5" t="str">
        <f t="shared" si="101"/>
        <v>end of project</v>
      </c>
      <c r="X225" s="5" t="str">
        <f t="shared" si="102"/>
        <v>end of project</v>
      </c>
      <c r="Y225" s="5" t="str">
        <f t="shared" si="103"/>
        <v>end of project</v>
      </c>
      <c r="Z225" s="5" t="str">
        <f t="shared" si="104"/>
        <v>end of proejct</v>
      </c>
      <c r="AB225" s="5" t="str">
        <f t="shared" si="105"/>
        <v>end of project</v>
      </c>
      <c r="AC225" s="5" t="str">
        <f t="shared" si="106"/>
        <v>end of project</v>
      </c>
      <c r="AD225" s="5" t="str">
        <f t="shared" si="107"/>
        <v>end of project</v>
      </c>
      <c r="AE225" s="91" t="str">
        <f t="shared" si="108"/>
        <v/>
      </c>
      <c r="AF225" s="89" t="str">
        <f t="shared" si="109"/>
        <v/>
      </c>
      <c r="AM225" s="9" t="str">
        <f t="shared" si="89"/>
        <v>end of project</v>
      </c>
      <c r="AN225" s="5" t="str">
        <f t="shared" si="110"/>
        <v>end of project</v>
      </c>
      <c r="AO225" s="5" t="str">
        <f t="shared" si="111"/>
        <v>end of project</v>
      </c>
      <c r="AP225" s="5" t="str">
        <f t="shared" si="112"/>
        <v>end of project</v>
      </c>
      <c r="AQ225" s="5" t="str">
        <f t="shared" si="113"/>
        <v>end of project</v>
      </c>
      <c r="AR225" s="5" t="str">
        <f t="shared" si="114"/>
        <v>end of project</v>
      </c>
      <c r="AS225" t="str">
        <f t="shared" si="115"/>
        <v>end of project</v>
      </c>
      <c r="AT225" s="90" t="str">
        <f t="shared" si="116"/>
        <v/>
      </c>
    </row>
    <row r="226" spans="1:46" ht="21" x14ac:dyDescent="0.35">
      <c r="A226" t="str">
        <f t="shared" si="117"/>
        <v>End of project</v>
      </c>
      <c r="B226" s="9" t="str">
        <f t="shared" si="118"/>
        <v>end of project</v>
      </c>
      <c r="C226" t="str">
        <f t="shared" si="119"/>
        <v>end of project</v>
      </c>
      <c r="D226" t="str">
        <f t="shared" si="90"/>
        <v>end of project</v>
      </c>
      <c r="E226" t="str">
        <f t="shared" si="91"/>
        <v>end of project</v>
      </c>
      <c r="F226" t="e">
        <f t="shared" si="83"/>
        <v>#VALUE!</v>
      </c>
      <c r="G226" t="e">
        <f t="shared" si="84"/>
        <v>#VALUE!</v>
      </c>
      <c r="H226" t="str">
        <f t="shared" si="92"/>
        <v>end of project</v>
      </c>
      <c r="I226" t="str">
        <f t="shared" si="93"/>
        <v>end of project</v>
      </c>
      <c r="J226" t="e">
        <f t="shared" si="85"/>
        <v>#VALUE!</v>
      </c>
      <c r="K226" t="e">
        <f t="shared" si="86"/>
        <v>#VALUE!</v>
      </c>
      <c r="L226" t="str">
        <f t="shared" si="94"/>
        <v>end of project</v>
      </c>
      <c r="M226" t="str">
        <f t="shared" si="95"/>
        <v>end of project</v>
      </c>
      <c r="O226" s="9" t="str">
        <f t="shared" si="87"/>
        <v>end of project</v>
      </c>
      <c r="P226" s="26" t="str">
        <f t="shared" si="96"/>
        <v>end of project</v>
      </c>
      <c r="Q226" s="5" t="str">
        <f t="shared" si="97"/>
        <v>end of project</v>
      </c>
      <c r="R226" s="5" t="str">
        <f t="shared" si="98"/>
        <v>end of project</v>
      </c>
      <c r="S226" s="5" t="str">
        <f t="shared" si="99"/>
        <v>end of project</v>
      </c>
      <c r="U226" s="9" t="str">
        <f t="shared" si="88"/>
        <v>end of project</v>
      </c>
      <c r="V226" s="5" t="str">
        <f t="shared" si="100"/>
        <v>end of project</v>
      </c>
      <c r="W226" s="5" t="str">
        <f t="shared" si="101"/>
        <v>end of project</v>
      </c>
      <c r="X226" s="5" t="str">
        <f t="shared" si="102"/>
        <v>end of project</v>
      </c>
      <c r="Y226" s="5" t="str">
        <f t="shared" si="103"/>
        <v>end of project</v>
      </c>
      <c r="Z226" s="5" t="str">
        <f t="shared" si="104"/>
        <v>end of proejct</v>
      </c>
      <c r="AB226" s="5" t="str">
        <f t="shared" si="105"/>
        <v>end of project</v>
      </c>
      <c r="AC226" s="5" t="str">
        <f t="shared" si="106"/>
        <v>end of project</v>
      </c>
      <c r="AD226" s="5" t="str">
        <f t="shared" si="107"/>
        <v>end of project</v>
      </c>
      <c r="AE226" s="91" t="str">
        <f t="shared" si="108"/>
        <v/>
      </c>
      <c r="AF226" s="89" t="str">
        <f t="shared" si="109"/>
        <v/>
      </c>
      <c r="AM226" s="9" t="str">
        <f t="shared" si="89"/>
        <v>end of project</v>
      </c>
      <c r="AN226" s="5" t="str">
        <f t="shared" si="110"/>
        <v>end of project</v>
      </c>
      <c r="AO226" s="5" t="str">
        <f t="shared" si="111"/>
        <v>end of project</v>
      </c>
      <c r="AP226" s="5" t="str">
        <f t="shared" si="112"/>
        <v>end of project</v>
      </c>
      <c r="AQ226" s="5" t="str">
        <f t="shared" si="113"/>
        <v>end of project</v>
      </c>
      <c r="AR226" s="5" t="str">
        <f t="shared" si="114"/>
        <v>end of project</v>
      </c>
      <c r="AS226" t="str">
        <f t="shared" si="115"/>
        <v>end of project</v>
      </c>
      <c r="AT226" s="90" t="str">
        <f t="shared" si="116"/>
        <v/>
      </c>
    </row>
    <row r="227" spans="1:46" ht="21" x14ac:dyDescent="0.35">
      <c r="A227" t="str">
        <f t="shared" si="117"/>
        <v>End of project</v>
      </c>
      <c r="B227" s="9" t="str">
        <f t="shared" si="118"/>
        <v>end of project</v>
      </c>
      <c r="C227" t="str">
        <f t="shared" si="119"/>
        <v>end of project</v>
      </c>
      <c r="D227" t="str">
        <f t="shared" si="90"/>
        <v>end of project</v>
      </c>
      <c r="E227" t="str">
        <f t="shared" si="91"/>
        <v>end of project</v>
      </c>
      <c r="F227" t="e">
        <f t="shared" si="83"/>
        <v>#VALUE!</v>
      </c>
      <c r="G227" t="e">
        <f t="shared" si="84"/>
        <v>#VALUE!</v>
      </c>
      <c r="H227" t="str">
        <f t="shared" si="92"/>
        <v>end of project</v>
      </c>
      <c r="I227" t="str">
        <f t="shared" si="93"/>
        <v>end of project</v>
      </c>
      <c r="J227" t="e">
        <f t="shared" si="85"/>
        <v>#VALUE!</v>
      </c>
      <c r="K227" t="e">
        <f t="shared" si="86"/>
        <v>#VALUE!</v>
      </c>
      <c r="L227" t="str">
        <f t="shared" si="94"/>
        <v>end of project</v>
      </c>
      <c r="M227" t="str">
        <f t="shared" si="95"/>
        <v>end of project</v>
      </c>
      <c r="O227" s="9" t="str">
        <f t="shared" si="87"/>
        <v>end of project</v>
      </c>
      <c r="P227" s="26" t="str">
        <f t="shared" si="96"/>
        <v>end of project</v>
      </c>
      <c r="Q227" s="5" t="str">
        <f t="shared" si="97"/>
        <v>end of project</v>
      </c>
      <c r="R227" s="5" t="str">
        <f t="shared" si="98"/>
        <v>end of project</v>
      </c>
      <c r="S227" s="5" t="str">
        <f t="shared" si="99"/>
        <v>end of project</v>
      </c>
      <c r="U227" s="9" t="str">
        <f t="shared" si="88"/>
        <v>end of project</v>
      </c>
      <c r="V227" s="5" t="str">
        <f t="shared" si="100"/>
        <v>end of project</v>
      </c>
      <c r="W227" s="5" t="str">
        <f t="shared" si="101"/>
        <v>end of project</v>
      </c>
      <c r="X227" s="5" t="str">
        <f t="shared" si="102"/>
        <v>end of project</v>
      </c>
      <c r="Y227" s="5" t="str">
        <f t="shared" si="103"/>
        <v>end of project</v>
      </c>
      <c r="Z227" s="5" t="str">
        <f t="shared" si="104"/>
        <v>end of proejct</v>
      </c>
      <c r="AB227" s="5" t="str">
        <f t="shared" si="105"/>
        <v>end of project</v>
      </c>
      <c r="AC227" s="5" t="str">
        <f t="shared" si="106"/>
        <v>end of project</v>
      </c>
      <c r="AD227" s="5" t="str">
        <f t="shared" si="107"/>
        <v>end of project</v>
      </c>
      <c r="AE227" s="91" t="str">
        <f t="shared" si="108"/>
        <v/>
      </c>
      <c r="AF227" s="89" t="str">
        <f t="shared" si="109"/>
        <v/>
      </c>
      <c r="AM227" s="9" t="str">
        <f t="shared" si="89"/>
        <v>end of project</v>
      </c>
      <c r="AN227" s="5" t="str">
        <f t="shared" si="110"/>
        <v>end of project</v>
      </c>
      <c r="AO227" s="5" t="str">
        <f t="shared" si="111"/>
        <v>end of project</v>
      </c>
      <c r="AP227" s="5" t="str">
        <f t="shared" si="112"/>
        <v>end of project</v>
      </c>
      <c r="AQ227" s="5" t="str">
        <f t="shared" si="113"/>
        <v>end of project</v>
      </c>
      <c r="AR227" s="5" t="str">
        <f t="shared" si="114"/>
        <v>end of project</v>
      </c>
      <c r="AS227" t="str">
        <f t="shared" si="115"/>
        <v>end of project</v>
      </c>
      <c r="AT227" s="90" t="str">
        <f t="shared" si="116"/>
        <v/>
      </c>
    </row>
    <row r="228" spans="1:46" ht="21" x14ac:dyDescent="0.35">
      <c r="A228" t="str">
        <f t="shared" si="117"/>
        <v>End of project</v>
      </c>
      <c r="B228" s="9" t="str">
        <f t="shared" si="118"/>
        <v>end of project</v>
      </c>
      <c r="C228" t="str">
        <f t="shared" si="119"/>
        <v>end of project</v>
      </c>
      <c r="D228" t="str">
        <f t="shared" si="90"/>
        <v>end of project</v>
      </c>
      <c r="E228" t="str">
        <f t="shared" si="91"/>
        <v>end of project</v>
      </c>
      <c r="F228" t="e">
        <f t="shared" si="83"/>
        <v>#VALUE!</v>
      </c>
      <c r="G228" t="e">
        <f t="shared" si="84"/>
        <v>#VALUE!</v>
      </c>
      <c r="H228" t="str">
        <f t="shared" si="92"/>
        <v>end of project</v>
      </c>
      <c r="I228" t="str">
        <f t="shared" si="93"/>
        <v>end of project</v>
      </c>
      <c r="J228" t="e">
        <f t="shared" si="85"/>
        <v>#VALUE!</v>
      </c>
      <c r="K228" t="e">
        <f t="shared" si="86"/>
        <v>#VALUE!</v>
      </c>
      <c r="L228" t="str">
        <f t="shared" si="94"/>
        <v>end of project</v>
      </c>
      <c r="M228" t="str">
        <f t="shared" si="95"/>
        <v>end of project</v>
      </c>
      <c r="O228" s="9" t="str">
        <f t="shared" si="87"/>
        <v>end of project</v>
      </c>
      <c r="P228" s="26" t="str">
        <f t="shared" si="96"/>
        <v>end of project</v>
      </c>
      <c r="Q228" s="5" t="str">
        <f t="shared" si="97"/>
        <v>end of project</v>
      </c>
      <c r="R228" s="5" t="str">
        <f t="shared" si="98"/>
        <v>end of project</v>
      </c>
      <c r="S228" s="5" t="str">
        <f t="shared" si="99"/>
        <v>end of project</v>
      </c>
      <c r="U228" s="9" t="str">
        <f t="shared" si="88"/>
        <v>end of project</v>
      </c>
      <c r="V228" s="5" t="str">
        <f t="shared" si="100"/>
        <v>end of project</v>
      </c>
      <c r="W228" s="5" t="str">
        <f t="shared" si="101"/>
        <v>end of project</v>
      </c>
      <c r="X228" s="5" t="str">
        <f t="shared" si="102"/>
        <v>end of project</v>
      </c>
      <c r="Y228" s="5" t="str">
        <f t="shared" si="103"/>
        <v>end of project</v>
      </c>
      <c r="Z228" s="5" t="str">
        <f t="shared" si="104"/>
        <v>end of proejct</v>
      </c>
      <c r="AB228" s="5" t="str">
        <f t="shared" si="105"/>
        <v>end of project</v>
      </c>
      <c r="AC228" s="5" t="str">
        <f t="shared" si="106"/>
        <v>end of project</v>
      </c>
      <c r="AD228" s="5" t="str">
        <f t="shared" si="107"/>
        <v>end of project</v>
      </c>
      <c r="AE228" s="91" t="str">
        <f t="shared" si="108"/>
        <v/>
      </c>
      <c r="AF228" s="89" t="str">
        <f t="shared" si="109"/>
        <v/>
      </c>
      <c r="AM228" s="9" t="str">
        <f t="shared" si="89"/>
        <v>end of project</v>
      </c>
      <c r="AN228" s="5" t="str">
        <f t="shared" si="110"/>
        <v>end of project</v>
      </c>
      <c r="AO228" s="5" t="str">
        <f t="shared" si="111"/>
        <v>end of project</v>
      </c>
      <c r="AP228" s="5" t="str">
        <f t="shared" si="112"/>
        <v>end of project</v>
      </c>
      <c r="AQ228" s="5" t="str">
        <f t="shared" si="113"/>
        <v>end of project</v>
      </c>
      <c r="AR228" s="5" t="str">
        <f t="shared" si="114"/>
        <v>end of project</v>
      </c>
      <c r="AS228" t="str">
        <f t="shared" si="115"/>
        <v>end of project</v>
      </c>
      <c r="AT228" s="90" t="str">
        <f t="shared" si="116"/>
        <v/>
      </c>
    </row>
    <row r="229" spans="1:46" ht="21" x14ac:dyDescent="0.35">
      <c r="A229" t="str">
        <f t="shared" si="117"/>
        <v>End of project</v>
      </c>
      <c r="B229" s="9" t="str">
        <f t="shared" si="118"/>
        <v>end of project</v>
      </c>
      <c r="C229" t="str">
        <f t="shared" si="119"/>
        <v>end of project</v>
      </c>
      <c r="D229" t="str">
        <f t="shared" si="90"/>
        <v>end of project</v>
      </c>
      <c r="E229" t="str">
        <f t="shared" si="91"/>
        <v>end of project</v>
      </c>
      <c r="F229" t="e">
        <f t="shared" si="83"/>
        <v>#VALUE!</v>
      </c>
      <c r="G229" t="e">
        <f t="shared" si="84"/>
        <v>#VALUE!</v>
      </c>
      <c r="H229" t="str">
        <f t="shared" si="92"/>
        <v>end of project</v>
      </c>
      <c r="I229" t="str">
        <f t="shared" si="93"/>
        <v>end of project</v>
      </c>
      <c r="J229" t="e">
        <f t="shared" si="85"/>
        <v>#VALUE!</v>
      </c>
      <c r="K229" t="e">
        <f t="shared" si="86"/>
        <v>#VALUE!</v>
      </c>
      <c r="L229" t="str">
        <f t="shared" si="94"/>
        <v>end of project</v>
      </c>
      <c r="M229" t="str">
        <f t="shared" si="95"/>
        <v>end of project</v>
      </c>
      <c r="O229" s="9" t="str">
        <f t="shared" si="87"/>
        <v>end of project</v>
      </c>
      <c r="P229" s="26" t="str">
        <f t="shared" si="96"/>
        <v>end of project</v>
      </c>
      <c r="Q229" s="5" t="str">
        <f t="shared" si="97"/>
        <v>end of project</v>
      </c>
      <c r="R229" s="5" t="str">
        <f t="shared" si="98"/>
        <v>end of project</v>
      </c>
      <c r="S229" s="5" t="str">
        <f t="shared" si="99"/>
        <v>end of project</v>
      </c>
      <c r="U229" s="9" t="str">
        <f t="shared" si="88"/>
        <v>end of project</v>
      </c>
      <c r="V229" s="5" t="str">
        <f t="shared" si="100"/>
        <v>end of project</v>
      </c>
      <c r="W229" s="5" t="str">
        <f t="shared" si="101"/>
        <v>end of project</v>
      </c>
      <c r="X229" s="5" t="str">
        <f t="shared" si="102"/>
        <v>end of project</v>
      </c>
      <c r="Y229" s="5" t="str">
        <f t="shared" si="103"/>
        <v>end of project</v>
      </c>
      <c r="Z229" s="5" t="str">
        <f t="shared" si="104"/>
        <v>end of proejct</v>
      </c>
      <c r="AB229" s="5" t="str">
        <f t="shared" si="105"/>
        <v>end of project</v>
      </c>
      <c r="AC229" s="5" t="str">
        <f t="shared" si="106"/>
        <v>end of project</v>
      </c>
      <c r="AD229" s="5" t="str">
        <f t="shared" si="107"/>
        <v>end of project</v>
      </c>
      <c r="AE229" s="91" t="str">
        <f t="shared" si="108"/>
        <v/>
      </c>
      <c r="AF229" s="89" t="str">
        <f t="shared" si="109"/>
        <v/>
      </c>
      <c r="AM229" s="9" t="str">
        <f t="shared" si="89"/>
        <v>end of project</v>
      </c>
      <c r="AN229" s="5" t="str">
        <f t="shared" si="110"/>
        <v>end of project</v>
      </c>
      <c r="AO229" s="5" t="str">
        <f t="shared" si="111"/>
        <v>end of project</v>
      </c>
      <c r="AP229" s="5" t="str">
        <f t="shared" si="112"/>
        <v>end of project</v>
      </c>
      <c r="AQ229" s="5" t="str">
        <f t="shared" si="113"/>
        <v>end of project</v>
      </c>
      <c r="AR229" s="5" t="str">
        <f t="shared" si="114"/>
        <v>end of project</v>
      </c>
      <c r="AS229" t="str">
        <f t="shared" si="115"/>
        <v>end of project</v>
      </c>
      <c r="AT229" s="90" t="str">
        <f t="shared" si="116"/>
        <v/>
      </c>
    </row>
    <row r="230" spans="1:46" ht="21" x14ac:dyDescent="0.35">
      <c r="A230" t="str">
        <f t="shared" si="117"/>
        <v>End of project</v>
      </c>
      <c r="B230" s="9" t="str">
        <f t="shared" si="118"/>
        <v>end of project</v>
      </c>
      <c r="C230" t="str">
        <f t="shared" si="119"/>
        <v>end of project</v>
      </c>
      <c r="D230" t="str">
        <f t="shared" si="90"/>
        <v>end of project</v>
      </c>
      <c r="E230" t="str">
        <f t="shared" si="91"/>
        <v>end of project</v>
      </c>
      <c r="F230" t="e">
        <f t="shared" si="83"/>
        <v>#VALUE!</v>
      </c>
      <c r="G230" t="e">
        <f t="shared" si="84"/>
        <v>#VALUE!</v>
      </c>
      <c r="H230" t="str">
        <f t="shared" si="92"/>
        <v>end of project</v>
      </c>
      <c r="I230" t="str">
        <f t="shared" si="93"/>
        <v>end of project</v>
      </c>
      <c r="J230" t="e">
        <f t="shared" si="85"/>
        <v>#VALUE!</v>
      </c>
      <c r="K230" t="e">
        <f t="shared" si="86"/>
        <v>#VALUE!</v>
      </c>
      <c r="L230" t="str">
        <f t="shared" si="94"/>
        <v>end of project</v>
      </c>
      <c r="M230" t="str">
        <f t="shared" si="95"/>
        <v>end of project</v>
      </c>
      <c r="O230" s="9" t="str">
        <f t="shared" si="87"/>
        <v>end of project</v>
      </c>
      <c r="P230" s="26" t="str">
        <f t="shared" si="96"/>
        <v>end of project</v>
      </c>
      <c r="Q230" s="5" t="str">
        <f t="shared" si="97"/>
        <v>end of project</v>
      </c>
      <c r="R230" s="5" t="str">
        <f t="shared" si="98"/>
        <v>end of project</v>
      </c>
      <c r="S230" s="5" t="str">
        <f t="shared" si="99"/>
        <v>end of project</v>
      </c>
      <c r="U230" s="9" t="str">
        <f t="shared" si="88"/>
        <v>end of project</v>
      </c>
      <c r="V230" s="5" t="str">
        <f t="shared" si="100"/>
        <v>end of project</v>
      </c>
      <c r="W230" s="5" t="str">
        <f t="shared" si="101"/>
        <v>end of project</v>
      </c>
      <c r="X230" s="5" t="str">
        <f t="shared" si="102"/>
        <v>end of project</v>
      </c>
      <c r="Y230" s="5" t="str">
        <f t="shared" si="103"/>
        <v>end of project</v>
      </c>
      <c r="Z230" s="5" t="str">
        <f t="shared" si="104"/>
        <v>end of proejct</v>
      </c>
      <c r="AB230" s="5" t="str">
        <f t="shared" si="105"/>
        <v>end of project</v>
      </c>
      <c r="AC230" s="5" t="str">
        <f t="shared" si="106"/>
        <v>end of project</v>
      </c>
      <c r="AD230" s="5" t="str">
        <f t="shared" si="107"/>
        <v>end of project</v>
      </c>
      <c r="AE230" s="91" t="str">
        <f t="shared" si="108"/>
        <v/>
      </c>
      <c r="AF230" s="89" t="str">
        <f t="shared" si="109"/>
        <v/>
      </c>
      <c r="AM230" s="9" t="str">
        <f t="shared" si="89"/>
        <v>end of project</v>
      </c>
      <c r="AN230" s="5" t="str">
        <f t="shared" si="110"/>
        <v>end of project</v>
      </c>
      <c r="AO230" s="5" t="str">
        <f t="shared" si="111"/>
        <v>end of project</v>
      </c>
      <c r="AP230" s="5" t="str">
        <f t="shared" si="112"/>
        <v>end of project</v>
      </c>
      <c r="AQ230" s="5" t="str">
        <f t="shared" si="113"/>
        <v>end of project</v>
      </c>
      <c r="AR230" s="5" t="str">
        <f t="shared" si="114"/>
        <v>end of project</v>
      </c>
      <c r="AS230" t="str">
        <f t="shared" si="115"/>
        <v>end of project</v>
      </c>
      <c r="AT230" s="90" t="str">
        <f t="shared" si="116"/>
        <v/>
      </c>
    </row>
    <row r="231" spans="1:46" ht="21" x14ac:dyDescent="0.35">
      <c r="A231" t="str">
        <f t="shared" si="117"/>
        <v>End of project</v>
      </c>
      <c r="B231" s="9" t="str">
        <f t="shared" si="118"/>
        <v>end of project</v>
      </c>
      <c r="C231" t="str">
        <f t="shared" si="119"/>
        <v>end of project</v>
      </c>
      <c r="D231" t="str">
        <f t="shared" si="90"/>
        <v>end of project</v>
      </c>
      <c r="E231" t="str">
        <f t="shared" si="91"/>
        <v>end of project</v>
      </c>
      <c r="F231" t="e">
        <f t="shared" si="83"/>
        <v>#VALUE!</v>
      </c>
      <c r="G231" t="e">
        <f t="shared" si="84"/>
        <v>#VALUE!</v>
      </c>
      <c r="H231" t="str">
        <f t="shared" si="92"/>
        <v>end of project</v>
      </c>
      <c r="I231" t="str">
        <f t="shared" si="93"/>
        <v>end of project</v>
      </c>
      <c r="J231" t="e">
        <f t="shared" si="85"/>
        <v>#VALUE!</v>
      </c>
      <c r="K231" t="e">
        <f t="shared" si="86"/>
        <v>#VALUE!</v>
      </c>
      <c r="L231" t="str">
        <f t="shared" si="94"/>
        <v>end of project</v>
      </c>
      <c r="M231" t="str">
        <f t="shared" si="95"/>
        <v>end of project</v>
      </c>
      <c r="O231" s="9" t="str">
        <f t="shared" si="87"/>
        <v>end of project</v>
      </c>
      <c r="P231" s="26" t="str">
        <f t="shared" si="96"/>
        <v>end of project</v>
      </c>
      <c r="Q231" s="5" t="str">
        <f t="shared" si="97"/>
        <v>end of project</v>
      </c>
      <c r="R231" s="5" t="str">
        <f t="shared" si="98"/>
        <v>end of project</v>
      </c>
      <c r="S231" s="5" t="str">
        <f t="shared" si="99"/>
        <v>end of project</v>
      </c>
      <c r="U231" s="9" t="str">
        <f t="shared" si="88"/>
        <v>end of project</v>
      </c>
      <c r="V231" s="5" t="str">
        <f t="shared" si="100"/>
        <v>end of project</v>
      </c>
      <c r="W231" s="5" t="str">
        <f t="shared" si="101"/>
        <v>end of project</v>
      </c>
      <c r="X231" s="5" t="str">
        <f t="shared" si="102"/>
        <v>end of project</v>
      </c>
      <c r="Y231" s="5" t="str">
        <f t="shared" si="103"/>
        <v>end of project</v>
      </c>
      <c r="Z231" s="5" t="str">
        <f t="shared" si="104"/>
        <v>end of proejct</v>
      </c>
      <c r="AB231" s="5" t="str">
        <f t="shared" si="105"/>
        <v>end of project</v>
      </c>
      <c r="AC231" s="5" t="str">
        <f t="shared" si="106"/>
        <v>end of project</v>
      </c>
      <c r="AD231" s="5" t="str">
        <f t="shared" si="107"/>
        <v>end of project</v>
      </c>
      <c r="AE231" s="91" t="str">
        <f t="shared" si="108"/>
        <v/>
      </c>
      <c r="AF231" s="89" t="str">
        <f t="shared" si="109"/>
        <v/>
      </c>
      <c r="AM231" s="9" t="str">
        <f t="shared" si="89"/>
        <v>end of project</v>
      </c>
      <c r="AN231" s="5" t="str">
        <f t="shared" si="110"/>
        <v>end of project</v>
      </c>
      <c r="AO231" s="5" t="str">
        <f t="shared" si="111"/>
        <v>end of project</v>
      </c>
      <c r="AP231" s="5" t="str">
        <f t="shared" si="112"/>
        <v>end of project</v>
      </c>
      <c r="AQ231" s="5" t="str">
        <f t="shared" si="113"/>
        <v>end of project</v>
      </c>
      <c r="AR231" s="5" t="str">
        <f t="shared" si="114"/>
        <v>end of project</v>
      </c>
      <c r="AS231" t="str">
        <f t="shared" si="115"/>
        <v>end of project</v>
      </c>
      <c r="AT231" s="90" t="str">
        <f t="shared" si="116"/>
        <v/>
      </c>
    </row>
    <row r="232" spans="1:46" ht="21" x14ac:dyDescent="0.35">
      <c r="A232" t="str">
        <f t="shared" si="117"/>
        <v>End of project</v>
      </c>
      <c r="B232" s="9" t="str">
        <f t="shared" si="118"/>
        <v>end of project</v>
      </c>
      <c r="C232" t="str">
        <f t="shared" si="119"/>
        <v>end of project</v>
      </c>
      <c r="D232" t="str">
        <f t="shared" si="90"/>
        <v>end of project</v>
      </c>
      <c r="E232" t="str">
        <f t="shared" si="91"/>
        <v>end of project</v>
      </c>
      <c r="F232" t="e">
        <f t="shared" si="83"/>
        <v>#VALUE!</v>
      </c>
      <c r="G232" t="e">
        <f t="shared" si="84"/>
        <v>#VALUE!</v>
      </c>
      <c r="H232" t="str">
        <f t="shared" si="92"/>
        <v>end of project</v>
      </c>
      <c r="I232" t="str">
        <f t="shared" si="93"/>
        <v>end of project</v>
      </c>
      <c r="J232" t="e">
        <f t="shared" si="85"/>
        <v>#VALUE!</v>
      </c>
      <c r="K232" t="e">
        <f t="shared" si="86"/>
        <v>#VALUE!</v>
      </c>
      <c r="L232" t="str">
        <f t="shared" si="94"/>
        <v>end of project</v>
      </c>
      <c r="M232" t="str">
        <f t="shared" si="95"/>
        <v>end of project</v>
      </c>
      <c r="O232" s="9" t="str">
        <f t="shared" si="87"/>
        <v>end of project</v>
      </c>
      <c r="P232" s="26" t="str">
        <f t="shared" si="96"/>
        <v>end of project</v>
      </c>
      <c r="Q232" s="5" t="str">
        <f t="shared" si="97"/>
        <v>end of project</v>
      </c>
      <c r="R232" s="5" t="str">
        <f t="shared" si="98"/>
        <v>end of project</v>
      </c>
      <c r="S232" s="5" t="str">
        <f t="shared" si="99"/>
        <v>end of project</v>
      </c>
      <c r="U232" s="9" t="str">
        <f t="shared" si="88"/>
        <v>end of project</v>
      </c>
      <c r="V232" s="5" t="str">
        <f t="shared" si="100"/>
        <v>end of project</v>
      </c>
      <c r="W232" s="5" t="str">
        <f t="shared" si="101"/>
        <v>end of project</v>
      </c>
      <c r="X232" s="5" t="str">
        <f t="shared" si="102"/>
        <v>end of project</v>
      </c>
      <c r="Y232" s="5" t="str">
        <f t="shared" si="103"/>
        <v>end of project</v>
      </c>
      <c r="Z232" s="5" t="str">
        <f t="shared" si="104"/>
        <v>end of proejct</v>
      </c>
      <c r="AB232" s="5" t="str">
        <f t="shared" si="105"/>
        <v>end of project</v>
      </c>
      <c r="AC232" s="5" t="str">
        <f t="shared" si="106"/>
        <v>end of project</v>
      </c>
      <c r="AD232" s="5" t="str">
        <f t="shared" si="107"/>
        <v>end of project</v>
      </c>
      <c r="AE232" s="91" t="str">
        <f t="shared" si="108"/>
        <v/>
      </c>
      <c r="AF232" s="89" t="str">
        <f t="shared" si="109"/>
        <v/>
      </c>
      <c r="AM232" s="9" t="str">
        <f t="shared" si="89"/>
        <v>end of project</v>
      </c>
      <c r="AN232" s="5" t="str">
        <f t="shared" si="110"/>
        <v>end of project</v>
      </c>
      <c r="AO232" s="5" t="str">
        <f t="shared" si="111"/>
        <v>end of project</v>
      </c>
      <c r="AP232" s="5" t="str">
        <f t="shared" si="112"/>
        <v>end of project</v>
      </c>
      <c r="AQ232" s="5" t="str">
        <f t="shared" si="113"/>
        <v>end of project</v>
      </c>
      <c r="AR232" s="5" t="str">
        <f t="shared" si="114"/>
        <v>end of project</v>
      </c>
      <c r="AS232" t="str">
        <f t="shared" si="115"/>
        <v>end of project</v>
      </c>
      <c r="AT232" s="90" t="str">
        <f t="shared" si="116"/>
        <v/>
      </c>
    </row>
    <row r="233" spans="1:46" ht="21" x14ac:dyDescent="0.35">
      <c r="A233" t="str">
        <f t="shared" si="117"/>
        <v>End of project</v>
      </c>
      <c r="B233" s="9" t="str">
        <f t="shared" si="118"/>
        <v>end of project</v>
      </c>
      <c r="C233" t="str">
        <f t="shared" si="119"/>
        <v>end of project</v>
      </c>
      <c r="D233" t="str">
        <f t="shared" si="90"/>
        <v>end of project</v>
      </c>
      <c r="E233" t="str">
        <f t="shared" si="91"/>
        <v>end of project</v>
      </c>
      <c r="F233" t="e">
        <f t="shared" si="83"/>
        <v>#VALUE!</v>
      </c>
      <c r="G233" t="e">
        <f t="shared" si="84"/>
        <v>#VALUE!</v>
      </c>
      <c r="H233" t="str">
        <f t="shared" si="92"/>
        <v>end of project</v>
      </c>
      <c r="I233" t="str">
        <f t="shared" si="93"/>
        <v>end of project</v>
      </c>
      <c r="J233" t="e">
        <f t="shared" si="85"/>
        <v>#VALUE!</v>
      </c>
      <c r="K233" t="e">
        <f t="shared" si="86"/>
        <v>#VALUE!</v>
      </c>
      <c r="L233" t="str">
        <f t="shared" si="94"/>
        <v>end of project</v>
      </c>
      <c r="M233" t="str">
        <f t="shared" si="95"/>
        <v>end of project</v>
      </c>
      <c r="O233" s="9" t="str">
        <f t="shared" si="87"/>
        <v>end of project</v>
      </c>
      <c r="P233" s="26" t="str">
        <f t="shared" si="96"/>
        <v>end of project</v>
      </c>
      <c r="Q233" s="5" t="str">
        <f t="shared" si="97"/>
        <v>end of project</v>
      </c>
      <c r="R233" s="5" t="str">
        <f t="shared" si="98"/>
        <v>end of project</v>
      </c>
      <c r="S233" s="5" t="str">
        <f t="shared" si="99"/>
        <v>end of project</v>
      </c>
      <c r="U233" s="9" t="str">
        <f t="shared" si="88"/>
        <v>end of project</v>
      </c>
      <c r="V233" s="5" t="str">
        <f t="shared" si="100"/>
        <v>end of project</v>
      </c>
      <c r="W233" s="5" t="str">
        <f t="shared" si="101"/>
        <v>end of project</v>
      </c>
      <c r="X233" s="5" t="str">
        <f t="shared" si="102"/>
        <v>end of project</v>
      </c>
      <c r="Y233" s="5" t="str">
        <f t="shared" si="103"/>
        <v>end of project</v>
      </c>
      <c r="Z233" s="5" t="str">
        <f t="shared" si="104"/>
        <v>end of proejct</v>
      </c>
      <c r="AB233" s="5" t="str">
        <f t="shared" si="105"/>
        <v>end of project</v>
      </c>
      <c r="AC233" s="5" t="str">
        <f t="shared" si="106"/>
        <v>end of project</v>
      </c>
      <c r="AD233" s="5" t="str">
        <f t="shared" si="107"/>
        <v>end of project</v>
      </c>
      <c r="AE233" s="91" t="str">
        <f t="shared" si="108"/>
        <v/>
      </c>
      <c r="AF233" s="89" t="str">
        <f t="shared" si="109"/>
        <v/>
      </c>
      <c r="AM233" s="9" t="str">
        <f t="shared" si="89"/>
        <v>end of project</v>
      </c>
      <c r="AN233" s="5" t="str">
        <f t="shared" si="110"/>
        <v>end of project</v>
      </c>
      <c r="AO233" s="5" t="str">
        <f t="shared" si="111"/>
        <v>end of project</v>
      </c>
      <c r="AP233" s="5" t="str">
        <f t="shared" si="112"/>
        <v>end of project</v>
      </c>
      <c r="AQ233" s="5" t="str">
        <f t="shared" si="113"/>
        <v>end of project</v>
      </c>
      <c r="AR233" s="5" t="str">
        <f t="shared" si="114"/>
        <v>end of project</v>
      </c>
      <c r="AS233" t="str">
        <f t="shared" si="115"/>
        <v>end of project</v>
      </c>
      <c r="AT233" s="90" t="str">
        <f t="shared" si="116"/>
        <v/>
      </c>
    </row>
    <row r="234" spans="1:46" ht="21" x14ac:dyDescent="0.35">
      <c r="A234" t="str">
        <f t="shared" si="117"/>
        <v>End of project</v>
      </c>
      <c r="B234" s="9" t="str">
        <f t="shared" si="118"/>
        <v>end of project</v>
      </c>
      <c r="C234" t="str">
        <f t="shared" si="119"/>
        <v>end of project</v>
      </c>
      <c r="D234" t="str">
        <f t="shared" si="90"/>
        <v>end of project</v>
      </c>
      <c r="E234" t="str">
        <f t="shared" si="91"/>
        <v>end of project</v>
      </c>
      <c r="F234" t="e">
        <f t="shared" si="83"/>
        <v>#VALUE!</v>
      </c>
      <c r="G234" t="e">
        <f t="shared" si="84"/>
        <v>#VALUE!</v>
      </c>
      <c r="H234" t="str">
        <f t="shared" si="92"/>
        <v>end of project</v>
      </c>
      <c r="I234" t="str">
        <f t="shared" si="93"/>
        <v>end of project</v>
      </c>
      <c r="J234" t="e">
        <f t="shared" si="85"/>
        <v>#VALUE!</v>
      </c>
      <c r="K234" t="e">
        <f t="shared" si="86"/>
        <v>#VALUE!</v>
      </c>
      <c r="L234" t="str">
        <f t="shared" si="94"/>
        <v>end of project</v>
      </c>
      <c r="M234" t="str">
        <f t="shared" si="95"/>
        <v>end of project</v>
      </c>
      <c r="O234" s="9" t="str">
        <f t="shared" si="87"/>
        <v>end of project</v>
      </c>
      <c r="P234" s="26" t="str">
        <f t="shared" si="96"/>
        <v>end of project</v>
      </c>
      <c r="Q234" s="5" t="str">
        <f t="shared" si="97"/>
        <v>end of project</v>
      </c>
      <c r="R234" s="5" t="str">
        <f t="shared" si="98"/>
        <v>end of project</v>
      </c>
      <c r="S234" s="5" t="str">
        <f t="shared" si="99"/>
        <v>end of project</v>
      </c>
      <c r="U234" s="9" t="str">
        <f t="shared" si="88"/>
        <v>end of project</v>
      </c>
      <c r="V234" s="5" t="str">
        <f t="shared" si="100"/>
        <v>end of project</v>
      </c>
      <c r="W234" s="5" t="str">
        <f t="shared" si="101"/>
        <v>end of project</v>
      </c>
      <c r="X234" s="5" t="str">
        <f t="shared" si="102"/>
        <v>end of project</v>
      </c>
      <c r="Y234" s="5" t="str">
        <f t="shared" si="103"/>
        <v>end of project</v>
      </c>
      <c r="Z234" s="5" t="str">
        <f t="shared" si="104"/>
        <v>end of proejct</v>
      </c>
      <c r="AB234" s="5" t="str">
        <f t="shared" si="105"/>
        <v>end of project</v>
      </c>
      <c r="AC234" s="5" t="str">
        <f t="shared" si="106"/>
        <v>end of project</v>
      </c>
      <c r="AD234" s="5" t="str">
        <f t="shared" si="107"/>
        <v>end of project</v>
      </c>
      <c r="AE234" s="91" t="str">
        <f t="shared" si="108"/>
        <v/>
      </c>
      <c r="AF234" s="89" t="str">
        <f t="shared" si="109"/>
        <v/>
      </c>
      <c r="AM234" s="9" t="str">
        <f t="shared" si="89"/>
        <v>end of project</v>
      </c>
      <c r="AN234" s="5" t="str">
        <f t="shared" si="110"/>
        <v>end of project</v>
      </c>
      <c r="AO234" s="5" t="str">
        <f t="shared" si="111"/>
        <v>end of project</v>
      </c>
      <c r="AP234" s="5" t="str">
        <f t="shared" si="112"/>
        <v>end of project</v>
      </c>
      <c r="AQ234" s="5" t="str">
        <f t="shared" si="113"/>
        <v>end of project</v>
      </c>
      <c r="AR234" s="5" t="str">
        <f t="shared" si="114"/>
        <v>end of project</v>
      </c>
      <c r="AS234" t="str">
        <f t="shared" si="115"/>
        <v>end of project</v>
      </c>
      <c r="AT234" s="90" t="str">
        <f t="shared" si="116"/>
        <v/>
      </c>
    </row>
    <row r="235" spans="1:46" ht="21" x14ac:dyDescent="0.35">
      <c r="A235" t="str">
        <f t="shared" si="117"/>
        <v>End of project</v>
      </c>
      <c r="B235" s="9" t="str">
        <f t="shared" si="118"/>
        <v>end of project</v>
      </c>
      <c r="C235" t="str">
        <f t="shared" si="119"/>
        <v>end of project</v>
      </c>
      <c r="D235" t="str">
        <f t="shared" si="90"/>
        <v>end of project</v>
      </c>
      <c r="E235" t="str">
        <f t="shared" si="91"/>
        <v>end of project</v>
      </c>
      <c r="F235" t="e">
        <f t="shared" si="83"/>
        <v>#VALUE!</v>
      </c>
      <c r="G235" t="e">
        <f t="shared" si="84"/>
        <v>#VALUE!</v>
      </c>
      <c r="H235" t="str">
        <f t="shared" si="92"/>
        <v>end of project</v>
      </c>
      <c r="I235" t="str">
        <f t="shared" si="93"/>
        <v>end of project</v>
      </c>
      <c r="J235" t="e">
        <f t="shared" si="85"/>
        <v>#VALUE!</v>
      </c>
      <c r="K235" t="e">
        <f t="shared" si="86"/>
        <v>#VALUE!</v>
      </c>
      <c r="L235" t="str">
        <f t="shared" si="94"/>
        <v>end of project</v>
      </c>
      <c r="M235" t="str">
        <f t="shared" si="95"/>
        <v>end of project</v>
      </c>
      <c r="O235" s="9" t="str">
        <f t="shared" si="87"/>
        <v>end of project</v>
      </c>
      <c r="P235" s="26" t="str">
        <f t="shared" si="96"/>
        <v>end of project</v>
      </c>
      <c r="Q235" s="5" t="str">
        <f t="shared" si="97"/>
        <v>end of project</v>
      </c>
      <c r="R235" s="5" t="str">
        <f t="shared" si="98"/>
        <v>end of project</v>
      </c>
      <c r="S235" s="5" t="str">
        <f t="shared" si="99"/>
        <v>end of project</v>
      </c>
      <c r="U235" s="9" t="str">
        <f t="shared" si="88"/>
        <v>end of project</v>
      </c>
      <c r="V235" s="5" t="str">
        <f t="shared" si="100"/>
        <v>end of project</v>
      </c>
      <c r="W235" s="5" t="str">
        <f t="shared" si="101"/>
        <v>end of project</v>
      </c>
      <c r="X235" s="5" t="str">
        <f t="shared" si="102"/>
        <v>end of project</v>
      </c>
      <c r="Y235" s="5" t="str">
        <f t="shared" si="103"/>
        <v>end of project</v>
      </c>
      <c r="Z235" s="5" t="str">
        <f t="shared" si="104"/>
        <v>end of proejct</v>
      </c>
      <c r="AB235" s="5" t="str">
        <f t="shared" si="105"/>
        <v>end of project</v>
      </c>
      <c r="AC235" s="5" t="str">
        <f t="shared" si="106"/>
        <v>end of project</v>
      </c>
      <c r="AD235" s="5" t="str">
        <f t="shared" si="107"/>
        <v>end of project</v>
      </c>
      <c r="AE235" s="91" t="str">
        <f t="shared" si="108"/>
        <v/>
      </c>
      <c r="AF235" s="89" t="str">
        <f t="shared" si="109"/>
        <v/>
      </c>
      <c r="AM235" s="9" t="str">
        <f t="shared" si="89"/>
        <v>end of project</v>
      </c>
      <c r="AN235" s="5" t="str">
        <f t="shared" si="110"/>
        <v>end of project</v>
      </c>
      <c r="AO235" s="5" t="str">
        <f t="shared" si="111"/>
        <v>end of project</v>
      </c>
      <c r="AP235" s="5" t="str">
        <f t="shared" si="112"/>
        <v>end of project</v>
      </c>
      <c r="AQ235" s="5" t="str">
        <f t="shared" si="113"/>
        <v>end of project</v>
      </c>
      <c r="AR235" s="5" t="str">
        <f t="shared" si="114"/>
        <v>end of project</v>
      </c>
      <c r="AS235" t="str">
        <f t="shared" si="115"/>
        <v>end of project</v>
      </c>
      <c r="AT235" s="90" t="str">
        <f t="shared" si="116"/>
        <v/>
      </c>
    </row>
    <row r="236" spans="1:46" ht="21" x14ac:dyDescent="0.35">
      <c r="A236" t="str">
        <f t="shared" si="117"/>
        <v>End of project</v>
      </c>
      <c r="B236" s="9" t="str">
        <f t="shared" si="118"/>
        <v>end of project</v>
      </c>
      <c r="C236" t="str">
        <f t="shared" si="119"/>
        <v>end of project</v>
      </c>
      <c r="D236" t="str">
        <f t="shared" si="90"/>
        <v>end of project</v>
      </c>
      <c r="E236" t="str">
        <f t="shared" si="91"/>
        <v>end of project</v>
      </c>
      <c r="F236" t="e">
        <f t="shared" si="83"/>
        <v>#VALUE!</v>
      </c>
      <c r="G236" t="e">
        <f t="shared" si="84"/>
        <v>#VALUE!</v>
      </c>
      <c r="H236" t="str">
        <f t="shared" si="92"/>
        <v>end of project</v>
      </c>
      <c r="I236" t="str">
        <f t="shared" si="93"/>
        <v>end of project</v>
      </c>
      <c r="J236" t="e">
        <f t="shared" si="85"/>
        <v>#VALUE!</v>
      </c>
      <c r="K236" t="e">
        <f t="shared" si="86"/>
        <v>#VALUE!</v>
      </c>
      <c r="L236" t="str">
        <f t="shared" si="94"/>
        <v>end of project</v>
      </c>
      <c r="M236" t="str">
        <f t="shared" si="95"/>
        <v>end of project</v>
      </c>
      <c r="O236" s="9" t="str">
        <f t="shared" si="87"/>
        <v>end of project</v>
      </c>
      <c r="P236" s="26" t="str">
        <f t="shared" si="96"/>
        <v>end of project</v>
      </c>
      <c r="Q236" s="5" t="str">
        <f t="shared" si="97"/>
        <v>end of project</v>
      </c>
      <c r="R236" s="5" t="str">
        <f t="shared" si="98"/>
        <v>end of project</v>
      </c>
      <c r="S236" s="5" t="str">
        <f t="shared" si="99"/>
        <v>end of project</v>
      </c>
      <c r="U236" s="9" t="str">
        <f t="shared" si="88"/>
        <v>end of project</v>
      </c>
      <c r="V236" s="5" t="str">
        <f t="shared" si="100"/>
        <v>end of project</v>
      </c>
      <c r="W236" s="5" t="str">
        <f t="shared" si="101"/>
        <v>end of project</v>
      </c>
      <c r="X236" s="5" t="str">
        <f t="shared" si="102"/>
        <v>end of project</v>
      </c>
      <c r="Y236" s="5" t="str">
        <f t="shared" si="103"/>
        <v>end of project</v>
      </c>
      <c r="Z236" s="5" t="str">
        <f t="shared" si="104"/>
        <v>end of proejct</v>
      </c>
      <c r="AB236" s="5" t="str">
        <f t="shared" si="105"/>
        <v>end of project</v>
      </c>
      <c r="AC236" s="5" t="str">
        <f t="shared" si="106"/>
        <v>end of project</v>
      </c>
      <c r="AD236" s="5" t="str">
        <f t="shared" si="107"/>
        <v>end of project</v>
      </c>
      <c r="AE236" s="91" t="str">
        <f t="shared" si="108"/>
        <v/>
      </c>
      <c r="AF236" s="89" t="str">
        <f t="shared" si="109"/>
        <v/>
      </c>
      <c r="AM236" s="9" t="str">
        <f t="shared" si="89"/>
        <v>end of project</v>
      </c>
      <c r="AN236" s="5" t="str">
        <f t="shared" si="110"/>
        <v>end of project</v>
      </c>
      <c r="AO236" s="5" t="str">
        <f t="shared" si="111"/>
        <v>end of project</v>
      </c>
      <c r="AP236" s="5" t="str">
        <f t="shared" si="112"/>
        <v>end of project</v>
      </c>
      <c r="AQ236" s="5" t="str">
        <f t="shared" si="113"/>
        <v>end of project</v>
      </c>
      <c r="AR236" s="5" t="str">
        <f t="shared" si="114"/>
        <v>end of project</v>
      </c>
      <c r="AS236" t="str">
        <f t="shared" si="115"/>
        <v>end of project</v>
      </c>
      <c r="AT236" s="90" t="str">
        <f t="shared" si="116"/>
        <v/>
      </c>
    </row>
    <row r="237" spans="1:46" ht="21" x14ac:dyDescent="0.35">
      <c r="A237" t="str">
        <f t="shared" si="117"/>
        <v>End of project</v>
      </c>
      <c r="B237" s="9" t="str">
        <f t="shared" si="118"/>
        <v>end of project</v>
      </c>
      <c r="C237" t="str">
        <f t="shared" si="119"/>
        <v>end of project</v>
      </c>
      <c r="D237" t="str">
        <f t="shared" si="90"/>
        <v>end of project</v>
      </c>
      <c r="E237" t="str">
        <f t="shared" si="91"/>
        <v>end of project</v>
      </c>
      <c r="F237" t="e">
        <f t="shared" si="83"/>
        <v>#VALUE!</v>
      </c>
      <c r="G237" t="e">
        <f t="shared" si="84"/>
        <v>#VALUE!</v>
      </c>
      <c r="H237" t="str">
        <f t="shared" si="92"/>
        <v>end of project</v>
      </c>
      <c r="I237" t="str">
        <f t="shared" si="93"/>
        <v>end of project</v>
      </c>
      <c r="J237" t="e">
        <f t="shared" si="85"/>
        <v>#VALUE!</v>
      </c>
      <c r="K237" t="e">
        <f t="shared" si="86"/>
        <v>#VALUE!</v>
      </c>
      <c r="L237" t="str">
        <f t="shared" si="94"/>
        <v>end of project</v>
      </c>
      <c r="M237" t="str">
        <f t="shared" si="95"/>
        <v>end of project</v>
      </c>
      <c r="O237" s="9" t="str">
        <f t="shared" si="87"/>
        <v>end of project</v>
      </c>
      <c r="P237" s="26" t="str">
        <f t="shared" si="96"/>
        <v>end of project</v>
      </c>
      <c r="Q237" s="5" t="str">
        <f t="shared" si="97"/>
        <v>end of project</v>
      </c>
      <c r="R237" s="5" t="str">
        <f t="shared" si="98"/>
        <v>end of project</v>
      </c>
      <c r="S237" s="5" t="str">
        <f t="shared" si="99"/>
        <v>end of project</v>
      </c>
      <c r="U237" s="9" t="str">
        <f t="shared" si="88"/>
        <v>end of project</v>
      </c>
      <c r="V237" s="5" t="str">
        <f t="shared" si="100"/>
        <v>end of project</v>
      </c>
      <c r="W237" s="5" t="str">
        <f t="shared" si="101"/>
        <v>end of project</v>
      </c>
      <c r="X237" s="5" t="str">
        <f t="shared" si="102"/>
        <v>end of project</v>
      </c>
      <c r="Y237" s="5" t="str">
        <f t="shared" si="103"/>
        <v>end of project</v>
      </c>
      <c r="Z237" s="5" t="str">
        <f t="shared" si="104"/>
        <v>end of proejct</v>
      </c>
      <c r="AB237" s="5" t="str">
        <f t="shared" si="105"/>
        <v>end of project</v>
      </c>
      <c r="AC237" s="5" t="str">
        <f t="shared" si="106"/>
        <v>end of project</v>
      </c>
      <c r="AD237" s="5" t="str">
        <f t="shared" si="107"/>
        <v>end of project</v>
      </c>
      <c r="AE237" s="91" t="str">
        <f t="shared" si="108"/>
        <v/>
      </c>
      <c r="AF237" s="89" t="str">
        <f t="shared" si="109"/>
        <v/>
      </c>
      <c r="AM237" s="9" t="str">
        <f t="shared" si="89"/>
        <v>end of project</v>
      </c>
      <c r="AN237" s="5" t="str">
        <f t="shared" si="110"/>
        <v>end of project</v>
      </c>
      <c r="AO237" s="5" t="str">
        <f t="shared" si="111"/>
        <v>end of project</v>
      </c>
      <c r="AP237" s="5" t="str">
        <f t="shared" si="112"/>
        <v>end of project</v>
      </c>
      <c r="AQ237" s="5" t="str">
        <f t="shared" si="113"/>
        <v>end of project</v>
      </c>
      <c r="AR237" s="5" t="str">
        <f t="shared" si="114"/>
        <v>end of project</v>
      </c>
      <c r="AS237" t="str">
        <f t="shared" si="115"/>
        <v>end of project</v>
      </c>
      <c r="AT237" s="90" t="str">
        <f t="shared" si="116"/>
        <v/>
      </c>
    </row>
    <row r="238" spans="1:46" ht="21" x14ac:dyDescent="0.35">
      <c r="A238" t="str">
        <f t="shared" si="117"/>
        <v>End of project</v>
      </c>
      <c r="B238" s="9" t="str">
        <f t="shared" si="118"/>
        <v>end of project</v>
      </c>
      <c r="C238" t="str">
        <f t="shared" si="119"/>
        <v>end of project</v>
      </c>
      <c r="D238" t="str">
        <f t="shared" si="90"/>
        <v>end of project</v>
      </c>
      <c r="E238" t="str">
        <f t="shared" si="91"/>
        <v>end of project</v>
      </c>
      <c r="F238" t="e">
        <f t="shared" si="83"/>
        <v>#VALUE!</v>
      </c>
      <c r="G238" t="e">
        <f t="shared" si="84"/>
        <v>#VALUE!</v>
      </c>
      <c r="H238" t="str">
        <f t="shared" si="92"/>
        <v>end of project</v>
      </c>
      <c r="I238" t="str">
        <f t="shared" si="93"/>
        <v>end of project</v>
      </c>
      <c r="J238" t="e">
        <f t="shared" si="85"/>
        <v>#VALUE!</v>
      </c>
      <c r="K238" t="e">
        <f t="shared" si="86"/>
        <v>#VALUE!</v>
      </c>
      <c r="L238" t="str">
        <f t="shared" si="94"/>
        <v>end of project</v>
      </c>
      <c r="M238" t="str">
        <f t="shared" si="95"/>
        <v>end of project</v>
      </c>
      <c r="O238" s="9" t="str">
        <f t="shared" si="87"/>
        <v>end of project</v>
      </c>
      <c r="P238" s="26" t="str">
        <f t="shared" si="96"/>
        <v>end of project</v>
      </c>
      <c r="Q238" s="5" t="str">
        <f t="shared" si="97"/>
        <v>end of project</v>
      </c>
      <c r="R238" s="5" t="str">
        <f t="shared" si="98"/>
        <v>end of project</v>
      </c>
      <c r="S238" s="5" t="str">
        <f t="shared" si="99"/>
        <v>end of project</v>
      </c>
      <c r="U238" s="9" t="str">
        <f t="shared" si="88"/>
        <v>end of project</v>
      </c>
      <c r="V238" s="5" t="str">
        <f t="shared" si="100"/>
        <v>end of project</v>
      </c>
      <c r="W238" s="5" t="str">
        <f t="shared" si="101"/>
        <v>end of project</v>
      </c>
      <c r="X238" s="5" t="str">
        <f t="shared" si="102"/>
        <v>end of project</v>
      </c>
      <c r="Y238" s="5" t="str">
        <f t="shared" si="103"/>
        <v>end of project</v>
      </c>
      <c r="Z238" s="5" t="str">
        <f t="shared" si="104"/>
        <v>end of proejct</v>
      </c>
      <c r="AB238" s="5" t="str">
        <f t="shared" si="105"/>
        <v>end of project</v>
      </c>
      <c r="AC238" s="5" t="str">
        <f t="shared" si="106"/>
        <v>end of project</v>
      </c>
      <c r="AD238" s="5" t="str">
        <f t="shared" si="107"/>
        <v>end of project</v>
      </c>
      <c r="AE238" s="91" t="str">
        <f t="shared" si="108"/>
        <v/>
      </c>
      <c r="AF238" s="89" t="str">
        <f t="shared" si="109"/>
        <v/>
      </c>
      <c r="AM238" s="9" t="str">
        <f t="shared" si="89"/>
        <v>end of project</v>
      </c>
      <c r="AN238" s="5" t="str">
        <f t="shared" si="110"/>
        <v>end of project</v>
      </c>
      <c r="AO238" s="5" t="str">
        <f t="shared" si="111"/>
        <v>end of project</v>
      </c>
      <c r="AP238" s="5" t="str">
        <f t="shared" si="112"/>
        <v>end of project</v>
      </c>
      <c r="AQ238" s="5" t="str">
        <f t="shared" si="113"/>
        <v>end of project</v>
      </c>
      <c r="AR238" s="5" t="str">
        <f t="shared" si="114"/>
        <v>end of project</v>
      </c>
      <c r="AS238" t="str">
        <f t="shared" si="115"/>
        <v>end of project</v>
      </c>
      <c r="AT238" s="90" t="str">
        <f t="shared" si="116"/>
        <v/>
      </c>
    </row>
    <row r="239" spans="1:46" ht="21" x14ac:dyDescent="0.35">
      <c r="A239" t="str">
        <f t="shared" si="117"/>
        <v>End of project</v>
      </c>
      <c r="B239" s="9" t="str">
        <f t="shared" si="118"/>
        <v>end of project</v>
      </c>
      <c r="C239" t="str">
        <f t="shared" si="119"/>
        <v>end of project</v>
      </c>
      <c r="D239" t="str">
        <f t="shared" si="90"/>
        <v>end of project</v>
      </c>
      <c r="E239" t="str">
        <f t="shared" si="91"/>
        <v>end of project</v>
      </c>
      <c r="F239" t="e">
        <f t="shared" si="83"/>
        <v>#VALUE!</v>
      </c>
      <c r="G239" t="e">
        <f t="shared" si="84"/>
        <v>#VALUE!</v>
      </c>
      <c r="H239" t="str">
        <f t="shared" si="92"/>
        <v>end of project</v>
      </c>
      <c r="I239" t="str">
        <f t="shared" si="93"/>
        <v>end of project</v>
      </c>
      <c r="J239" t="e">
        <f t="shared" si="85"/>
        <v>#VALUE!</v>
      </c>
      <c r="K239" t="e">
        <f t="shared" si="86"/>
        <v>#VALUE!</v>
      </c>
      <c r="L239" t="str">
        <f t="shared" si="94"/>
        <v>end of project</v>
      </c>
      <c r="M239" t="str">
        <f t="shared" si="95"/>
        <v>end of project</v>
      </c>
      <c r="O239" s="9" t="str">
        <f t="shared" si="87"/>
        <v>end of project</v>
      </c>
      <c r="P239" s="26" t="str">
        <f t="shared" si="96"/>
        <v>end of project</v>
      </c>
      <c r="Q239" s="5" t="str">
        <f t="shared" si="97"/>
        <v>end of project</v>
      </c>
      <c r="R239" s="5" t="str">
        <f t="shared" si="98"/>
        <v>end of project</v>
      </c>
      <c r="S239" s="5" t="str">
        <f t="shared" si="99"/>
        <v>end of project</v>
      </c>
      <c r="U239" s="9" t="str">
        <f t="shared" si="88"/>
        <v>end of project</v>
      </c>
      <c r="V239" s="5" t="str">
        <f t="shared" si="100"/>
        <v>end of project</v>
      </c>
      <c r="W239" s="5" t="str">
        <f t="shared" si="101"/>
        <v>end of project</v>
      </c>
      <c r="X239" s="5" t="str">
        <f t="shared" si="102"/>
        <v>end of project</v>
      </c>
      <c r="Y239" s="5" t="str">
        <f t="shared" si="103"/>
        <v>end of project</v>
      </c>
      <c r="Z239" s="5" t="str">
        <f t="shared" si="104"/>
        <v>end of proejct</v>
      </c>
      <c r="AB239" s="5" t="str">
        <f t="shared" si="105"/>
        <v>end of project</v>
      </c>
      <c r="AC239" s="5" t="str">
        <f t="shared" si="106"/>
        <v>end of project</v>
      </c>
      <c r="AD239" s="5" t="str">
        <f t="shared" si="107"/>
        <v>end of project</v>
      </c>
      <c r="AE239" s="91" t="str">
        <f t="shared" si="108"/>
        <v/>
      </c>
      <c r="AF239" s="89" t="str">
        <f t="shared" si="109"/>
        <v/>
      </c>
      <c r="AM239" s="9" t="str">
        <f t="shared" si="89"/>
        <v>end of project</v>
      </c>
      <c r="AN239" s="5" t="str">
        <f t="shared" si="110"/>
        <v>end of project</v>
      </c>
      <c r="AO239" s="5" t="str">
        <f t="shared" si="111"/>
        <v>end of project</v>
      </c>
      <c r="AP239" s="5" t="str">
        <f t="shared" si="112"/>
        <v>end of project</v>
      </c>
      <c r="AQ239" s="5" t="str">
        <f t="shared" si="113"/>
        <v>end of project</v>
      </c>
      <c r="AR239" s="5" t="str">
        <f t="shared" si="114"/>
        <v>end of project</v>
      </c>
      <c r="AS239" t="str">
        <f t="shared" si="115"/>
        <v>end of project</v>
      </c>
      <c r="AT239" s="90" t="str">
        <f t="shared" si="116"/>
        <v/>
      </c>
    </row>
    <row r="240" spans="1:46" ht="21" x14ac:dyDescent="0.35">
      <c r="A240" t="str">
        <f t="shared" si="117"/>
        <v>End of project</v>
      </c>
      <c r="B240" s="9" t="str">
        <f t="shared" si="118"/>
        <v>end of project</v>
      </c>
      <c r="C240" t="str">
        <f t="shared" si="119"/>
        <v>end of project</v>
      </c>
      <c r="D240" t="str">
        <f t="shared" si="90"/>
        <v>end of project</v>
      </c>
      <c r="E240" t="str">
        <f t="shared" si="91"/>
        <v>end of project</v>
      </c>
      <c r="F240" t="e">
        <f t="shared" si="83"/>
        <v>#VALUE!</v>
      </c>
      <c r="G240" t="e">
        <f t="shared" si="84"/>
        <v>#VALUE!</v>
      </c>
      <c r="H240" t="str">
        <f t="shared" si="92"/>
        <v>end of project</v>
      </c>
      <c r="I240" t="str">
        <f t="shared" si="93"/>
        <v>end of project</v>
      </c>
      <c r="J240" t="e">
        <f t="shared" si="85"/>
        <v>#VALUE!</v>
      </c>
      <c r="K240" t="e">
        <f t="shared" si="86"/>
        <v>#VALUE!</v>
      </c>
      <c r="L240" t="str">
        <f t="shared" si="94"/>
        <v>end of project</v>
      </c>
      <c r="M240" t="str">
        <f t="shared" si="95"/>
        <v>end of project</v>
      </c>
      <c r="O240" s="9" t="str">
        <f t="shared" si="87"/>
        <v>end of project</v>
      </c>
      <c r="P240" s="26" t="str">
        <f t="shared" si="96"/>
        <v>end of project</v>
      </c>
      <c r="Q240" s="5" t="str">
        <f t="shared" si="97"/>
        <v>end of project</v>
      </c>
      <c r="R240" s="5" t="str">
        <f t="shared" si="98"/>
        <v>end of project</v>
      </c>
      <c r="S240" s="5" t="str">
        <f t="shared" si="99"/>
        <v>end of project</v>
      </c>
      <c r="U240" s="9" t="str">
        <f t="shared" si="88"/>
        <v>end of project</v>
      </c>
      <c r="V240" s="5" t="str">
        <f t="shared" si="100"/>
        <v>end of project</v>
      </c>
      <c r="W240" s="5" t="str">
        <f t="shared" si="101"/>
        <v>end of project</v>
      </c>
      <c r="X240" s="5" t="str">
        <f t="shared" si="102"/>
        <v>end of project</v>
      </c>
      <c r="Y240" s="5" t="str">
        <f t="shared" si="103"/>
        <v>end of project</v>
      </c>
      <c r="Z240" s="5" t="str">
        <f t="shared" si="104"/>
        <v>end of proejct</v>
      </c>
      <c r="AB240" s="5" t="str">
        <f t="shared" si="105"/>
        <v>end of project</v>
      </c>
      <c r="AC240" s="5" t="str">
        <f t="shared" si="106"/>
        <v>end of project</v>
      </c>
      <c r="AD240" s="5" t="str">
        <f t="shared" si="107"/>
        <v>end of project</v>
      </c>
      <c r="AE240" s="91" t="str">
        <f t="shared" si="108"/>
        <v/>
      </c>
      <c r="AF240" s="89" t="str">
        <f t="shared" si="109"/>
        <v/>
      </c>
      <c r="AM240" s="9" t="str">
        <f t="shared" si="89"/>
        <v>end of project</v>
      </c>
      <c r="AN240" s="5" t="str">
        <f t="shared" si="110"/>
        <v>end of project</v>
      </c>
      <c r="AO240" s="5" t="str">
        <f t="shared" si="111"/>
        <v>end of project</v>
      </c>
      <c r="AP240" s="5" t="str">
        <f t="shared" si="112"/>
        <v>end of project</v>
      </c>
      <c r="AQ240" s="5" t="str">
        <f t="shared" si="113"/>
        <v>end of project</v>
      </c>
      <c r="AR240" s="5" t="str">
        <f t="shared" si="114"/>
        <v>end of project</v>
      </c>
      <c r="AS240" t="str">
        <f t="shared" si="115"/>
        <v>end of project</v>
      </c>
      <c r="AT240" s="90" t="str">
        <f t="shared" si="116"/>
        <v/>
      </c>
    </row>
    <row r="241" spans="1:46" ht="21" x14ac:dyDescent="0.35">
      <c r="A241" t="str">
        <f t="shared" si="117"/>
        <v>End of project</v>
      </c>
      <c r="B241" s="9" t="str">
        <f t="shared" si="118"/>
        <v>end of project</v>
      </c>
      <c r="C241" t="str">
        <f t="shared" si="119"/>
        <v>end of project</v>
      </c>
      <c r="D241" t="str">
        <f t="shared" si="90"/>
        <v>end of project</v>
      </c>
      <c r="E241" t="str">
        <f t="shared" si="91"/>
        <v>end of project</v>
      </c>
      <c r="F241" t="e">
        <f t="shared" si="83"/>
        <v>#VALUE!</v>
      </c>
      <c r="G241" t="e">
        <f t="shared" si="84"/>
        <v>#VALUE!</v>
      </c>
      <c r="H241" t="str">
        <f t="shared" si="92"/>
        <v>end of project</v>
      </c>
      <c r="I241" t="str">
        <f t="shared" si="93"/>
        <v>end of project</v>
      </c>
      <c r="J241" t="e">
        <f t="shared" si="85"/>
        <v>#VALUE!</v>
      </c>
      <c r="K241" t="e">
        <f t="shared" si="86"/>
        <v>#VALUE!</v>
      </c>
      <c r="L241" t="str">
        <f t="shared" si="94"/>
        <v>end of project</v>
      </c>
      <c r="M241" t="str">
        <f t="shared" si="95"/>
        <v>end of project</v>
      </c>
      <c r="O241" s="9" t="str">
        <f t="shared" si="87"/>
        <v>end of project</v>
      </c>
      <c r="P241" s="26" t="str">
        <f t="shared" si="96"/>
        <v>end of project</v>
      </c>
      <c r="Q241" s="5" t="str">
        <f t="shared" si="97"/>
        <v>end of project</v>
      </c>
      <c r="R241" s="5" t="str">
        <f t="shared" si="98"/>
        <v>end of project</v>
      </c>
      <c r="S241" s="5" t="str">
        <f t="shared" si="99"/>
        <v>end of project</v>
      </c>
      <c r="U241" s="9" t="str">
        <f t="shared" si="88"/>
        <v>end of project</v>
      </c>
      <c r="V241" s="5" t="str">
        <f t="shared" si="100"/>
        <v>end of project</v>
      </c>
      <c r="W241" s="5" t="str">
        <f t="shared" si="101"/>
        <v>end of project</v>
      </c>
      <c r="X241" s="5" t="str">
        <f t="shared" si="102"/>
        <v>end of project</v>
      </c>
      <c r="Y241" s="5" t="str">
        <f t="shared" si="103"/>
        <v>end of project</v>
      </c>
      <c r="Z241" s="5" t="str">
        <f t="shared" si="104"/>
        <v>end of proejct</v>
      </c>
      <c r="AB241" s="5" t="str">
        <f t="shared" si="105"/>
        <v>end of project</v>
      </c>
      <c r="AC241" s="5" t="str">
        <f t="shared" si="106"/>
        <v>end of project</v>
      </c>
      <c r="AD241" s="5" t="str">
        <f t="shared" si="107"/>
        <v>end of project</v>
      </c>
      <c r="AE241" s="91" t="str">
        <f t="shared" si="108"/>
        <v/>
      </c>
      <c r="AF241" s="89" t="str">
        <f t="shared" si="109"/>
        <v/>
      </c>
      <c r="AM241" s="9" t="str">
        <f t="shared" si="89"/>
        <v>end of project</v>
      </c>
      <c r="AN241" s="5" t="str">
        <f t="shared" si="110"/>
        <v>end of project</v>
      </c>
      <c r="AO241" s="5" t="str">
        <f t="shared" si="111"/>
        <v>end of project</v>
      </c>
      <c r="AP241" s="5" t="str">
        <f t="shared" si="112"/>
        <v>end of project</v>
      </c>
      <c r="AQ241" s="5" t="str">
        <f t="shared" si="113"/>
        <v>end of project</v>
      </c>
      <c r="AR241" s="5" t="str">
        <f t="shared" si="114"/>
        <v>end of project</v>
      </c>
      <c r="AS241" t="str">
        <f t="shared" si="115"/>
        <v>end of project</v>
      </c>
      <c r="AT241" s="90" t="str">
        <f t="shared" si="116"/>
        <v/>
      </c>
    </row>
    <row r="242" spans="1:46" ht="21" x14ac:dyDescent="0.35">
      <c r="A242" t="str">
        <f t="shared" si="117"/>
        <v>End of project</v>
      </c>
      <c r="B242" s="9" t="str">
        <f t="shared" si="118"/>
        <v>end of project</v>
      </c>
      <c r="C242" t="str">
        <f t="shared" si="119"/>
        <v>end of project</v>
      </c>
      <c r="D242" t="str">
        <f t="shared" si="90"/>
        <v>end of project</v>
      </c>
      <c r="E242" t="str">
        <f t="shared" si="91"/>
        <v>end of project</v>
      </c>
      <c r="F242" t="e">
        <f t="shared" si="83"/>
        <v>#VALUE!</v>
      </c>
      <c r="G242" t="e">
        <f t="shared" si="84"/>
        <v>#VALUE!</v>
      </c>
      <c r="H242" t="str">
        <f t="shared" si="92"/>
        <v>end of project</v>
      </c>
      <c r="I242" t="str">
        <f t="shared" si="93"/>
        <v>end of project</v>
      </c>
      <c r="J242" t="e">
        <f t="shared" si="85"/>
        <v>#VALUE!</v>
      </c>
      <c r="K242" t="e">
        <f t="shared" si="86"/>
        <v>#VALUE!</v>
      </c>
      <c r="L242" t="str">
        <f t="shared" si="94"/>
        <v>end of project</v>
      </c>
      <c r="M242" t="str">
        <f t="shared" si="95"/>
        <v>end of project</v>
      </c>
      <c r="O242" s="9" t="str">
        <f t="shared" si="87"/>
        <v>end of project</v>
      </c>
      <c r="P242" s="26" t="str">
        <f t="shared" si="96"/>
        <v>end of project</v>
      </c>
      <c r="Q242" s="5" t="str">
        <f t="shared" si="97"/>
        <v>end of project</v>
      </c>
      <c r="R242" s="5" t="str">
        <f t="shared" si="98"/>
        <v>end of project</v>
      </c>
      <c r="S242" s="5" t="str">
        <f t="shared" si="99"/>
        <v>end of project</v>
      </c>
      <c r="U242" s="9" t="str">
        <f t="shared" si="88"/>
        <v>end of project</v>
      </c>
      <c r="V242" s="5" t="str">
        <f t="shared" si="100"/>
        <v>end of project</v>
      </c>
      <c r="W242" s="5" t="str">
        <f t="shared" si="101"/>
        <v>end of project</v>
      </c>
      <c r="X242" s="5" t="str">
        <f t="shared" si="102"/>
        <v>end of project</v>
      </c>
      <c r="Y242" s="5" t="str">
        <f t="shared" si="103"/>
        <v>end of project</v>
      </c>
      <c r="Z242" s="5" t="str">
        <f t="shared" si="104"/>
        <v>end of proejct</v>
      </c>
      <c r="AB242" s="5" t="str">
        <f t="shared" si="105"/>
        <v>end of project</v>
      </c>
      <c r="AC242" s="5" t="str">
        <f t="shared" si="106"/>
        <v>end of project</v>
      </c>
      <c r="AD242" s="5" t="str">
        <f t="shared" si="107"/>
        <v>end of project</v>
      </c>
      <c r="AE242" s="91" t="str">
        <f t="shared" si="108"/>
        <v/>
      </c>
      <c r="AF242" s="89" t="str">
        <f t="shared" si="109"/>
        <v/>
      </c>
      <c r="AM242" s="9" t="str">
        <f t="shared" si="89"/>
        <v>end of project</v>
      </c>
      <c r="AN242" s="5" t="str">
        <f t="shared" si="110"/>
        <v>end of project</v>
      </c>
      <c r="AO242" s="5" t="str">
        <f t="shared" si="111"/>
        <v>end of project</v>
      </c>
      <c r="AP242" s="5" t="str">
        <f t="shared" si="112"/>
        <v>end of project</v>
      </c>
      <c r="AQ242" s="5" t="str">
        <f t="shared" si="113"/>
        <v>end of project</v>
      </c>
      <c r="AR242" s="5" t="str">
        <f t="shared" si="114"/>
        <v>end of project</v>
      </c>
      <c r="AS242" t="str">
        <f t="shared" si="115"/>
        <v>end of project</v>
      </c>
      <c r="AT242" s="90" t="str">
        <f t="shared" si="116"/>
        <v/>
      </c>
    </row>
    <row r="243" spans="1:46" ht="21" x14ac:dyDescent="0.35">
      <c r="A243" t="str">
        <f t="shared" si="117"/>
        <v>End of project</v>
      </c>
      <c r="B243" s="9" t="str">
        <f t="shared" si="118"/>
        <v>end of project</v>
      </c>
      <c r="C243" t="str">
        <f t="shared" si="119"/>
        <v>end of project</v>
      </c>
      <c r="D243" t="str">
        <f t="shared" si="90"/>
        <v>end of project</v>
      </c>
      <c r="E243" t="str">
        <f t="shared" si="91"/>
        <v>end of project</v>
      </c>
      <c r="F243" t="e">
        <f t="shared" si="83"/>
        <v>#VALUE!</v>
      </c>
      <c r="G243" t="e">
        <f t="shared" si="84"/>
        <v>#VALUE!</v>
      </c>
      <c r="H243" t="str">
        <f t="shared" si="92"/>
        <v>end of project</v>
      </c>
      <c r="I243" t="str">
        <f t="shared" si="93"/>
        <v>end of project</v>
      </c>
      <c r="J243" t="e">
        <f t="shared" si="85"/>
        <v>#VALUE!</v>
      </c>
      <c r="K243" t="e">
        <f t="shared" si="86"/>
        <v>#VALUE!</v>
      </c>
      <c r="L243" t="str">
        <f t="shared" si="94"/>
        <v>end of project</v>
      </c>
      <c r="M243" t="str">
        <f t="shared" si="95"/>
        <v>end of project</v>
      </c>
      <c r="O243" s="9" t="str">
        <f t="shared" si="87"/>
        <v>end of project</v>
      </c>
      <c r="P243" s="26" t="str">
        <f t="shared" si="96"/>
        <v>end of project</v>
      </c>
      <c r="Q243" s="5" t="str">
        <f t="shared" si="97"/>
        <v>end of project</v>
      </c>
      <c r="R243" s="5" t="str">
        <f t="shared" si="98"/>
        <v>end of project</v>
      </c>
      <c r="S243" s="5" t="str">
        <f t="shared" si="99"/>
        <v>end of project</v>
      </c>
      <c r="U243" s="9" t="str">
        <f t="shared" si="88"/>
        <v>end of project</v>
      </c>
      <c r="V243" s="5" t="str">
        <f t="shared" si="100"/>
        <v>end of project</v>
      </c>
      <c r="W243" s="5" t="str">
        <f t="shared" si="101"/>
        <v>end of project</v>
      </c>
      <c r="X243" s="5" t="str">
        <f t="shared" si="102"/>
        <v>end of project</v>
      </c>
      <c r="Y243" s="5" t="str">
        <f t="shared" si="103"/>
        <v>end of project</v>
      </c>
      <c r="Z243" s="5" t="str">
        <f t="shared" si="104"/>
        <v>end of proejct</v>
      </c>
      <c r="AB243" s="5" t="str">
        <f t="shared" si="105"/>
        <v>end of project</v>
      </c>
      <c r="AC243" s="5" t="str">
        <f t="shared" si="106"/>
        <v>end of project</v>
      </c>
      <c r="AD243" s="5" t="str">
        <f t="shared" si="107"/>
        <v>end of project</v>
      </c>
      <c r="AE243" s="91" t="str">
        <f t="shared" si="108"/>
        <v/>
      </c>
      <c r="AF243" s="89" t="str">
        <f t="shared" si="109"/>
        <v/>
      </c>
      <c r="AM243" s="9" t="str">
        <f t="shared" si="89"/>
        <v>end of project</v>
      </c>
      <c r="AN243" s="5" t="str">
        <f t="shared" si="110"/>
        <v>end of project</v>
      </c>
      <c r="AO243" s="5" t="str">
        <f t="shared" si="111"/>
        <v>end of project</v>
      </c>
      <c r="AP243" s="5" t="str">
        <f t="shared" si="112"/>
        <v>end of project</v>
      </c>
      <c r="AQ243" s="5" t="str">
        <f t="shared" si="113"/>
        <v>end of project</v>
      </c>
      <c r="AR243" s="5" t="str">
        <f t="shared" si="114"/>
        <v>end of project</v>
      </c>
      <c r="AS243" t="str">
        <f t="shared" si="115"/>
        <v>end of project</v>
      </c>
      <c r="AT243" s="90" t="str">
        <f t="shared" si="116"/>
        <v/>
      </c>
    </row>
    <row r="244" spans="1:46" ht="21" x14ac:dyDescent="0.35">
      <c r="A244" t="str">
        <f t="shared" si="117"/>
        <v>End of project</v>
      </c>
      <c r="B244" s="9" t="str">
        <f t="shared" si="118"/>
        <v>end of project</v>
      </c>
      <c r="C244" t="str">
        <f t="shared" si="119"/>
        <v>end of project</v>
      </c>
      <c r="D244" t="str">
        <f t="shared" si="90"/>
        <v>end of project</v>
      </c>
      <c r="E244" t="str">
        <f t="shared" si="91"/>
        <v>end of project</v>
      </c>
      <c r="F244" t="e">
        <f t="shared" si="83"/>
        <v>#VALUE!</v>
      </c>
      <c r="G244" t="e">
        <f t="shared" si="84"/>
        <v>#VALUE!</v>
      </c>
      <c r="H244" t="str">
        <f t="shared" si="92"/>
        <v>end of project</v>
      </c>
      <c r="I244" t="str">
        <f t="shared" si="93"/>
        <v>end of project</v>
      </c>
      <c r="J244" t="e">
        <f t="shared" si="85"/>
        <v>#VALUE!</v>
      </c>
      <c r="K244" t="e">
        <f t="shared" si="86"/>
        <v>#VALUE!</v>
      </c>
      <c r="L244" t="str">
        <f t="shared" si="94"/>
        <v>end of project</v>
      </c>
      <c r="M244" t="str">
        <f t="shared" si="95"/>
        <v>end of project</v>
      </c>
      <c r="O244" s="9" t="str">
        <f t="shared" si="87"/>
        <v>end of project</v>
      </c>
      <c r="P244" s="26" t="str">
        <f t="shared" si="96"/>
        <v>end of project</v>
      </c>
      <c r="Q244" s="5" t="str">
        <f t="shared" si="97"/>
        <v>end of project</v>
      </c>
      <c r="R244" s="5" t="str">
        <f t="shared" si="98"/>
        <v>end of project</v>
      </c>
      <c r="S244" s="5" t="str">
        <f t="shared" si="99"/>
        <v>end of project</v>
      </c>
      <c r="U244" s="9" t="str">
        <f t="shared" si="88"/>
        <v>end of project</v>
      </c>
      <c r="V244" s="5" t="str">
        <f t="shared" si="100"/>
        <v>end of project</v>
      </c>
      <c r="W244" s="5" t="str">
        <f t="shared" si="101"/>
        <v>end of project</v>
      </c>
      <c r="X244" s="5" t="str">
        <f t="shared" si="102"/>
        <v>end of project</v>
      </c>
      <c r="Y244" s="5" t="str">
        <f t="shared" si="103"/>
        <v>end of project</v>
      </c>
      <c r="Z244" s="5" t="str">
        <f t="shared" si="104"/>
        <v>end of proejct</v>
      </c>
      <c r="AB244" s="5" t="str">
        <f t="shared" si="105"/>
        <v>end of project</v>
      </c>
      <c r="AC244" s="5" t="str">
        <f t="shared" si="106"/>
        <v>end of project</v>
      </c>
      <c r="AD244" s="5" t="str">
        <f t="shared" si="107"/>
        <v>end of project</v>
      </c>
      <c r="AE244" s="91" t="str">
        <f t="shared" si="108"/>
        <v/>
      </c>
      <c r="AF244" s="89" t="str">
        <f t="shared" si="109"/>
        <v/>
      </c>
      <c r="AM244" s="9" t="str">
        <f t="shared" si="89"/>
        <v>end of project</v>
      </c>
      <c r="AN244" s="5" t="str">
        <f t="shared" si="110"/>
        <v>end of project</v>
      </c>
      <c r="AO244" s="5" t="str">
        <f t="shared" si="111"/>
        <v>end of project</v>
      </c>
      <c r="AP244" s="5" t="str">
        <f t="shared" si="112"/>
        <v>end of project</v>
      </c>
      <c r="AQ244" s="5" t="str">
        <f t="shared" si="113"/>
        <v>end of project</v>
      </c>
      <c r="AR244" s="5" t="str">
        <f t="shared" si="114"/>
        <v>end of project</v>
      </c>
      <c r="AS244" t="str">
        <f t="shared" si="115"/>
        <v>end of project</v>
      </c>
      <c r="AT244" s="90" t="str">
        <f t="shared" si="116"/>
        <v/>
      </c>
    </row>
    <row r="245" spans="1:46" ht="21" x14ac:dyDescent="0.35">
      <c r="A245" t="str">
        <f t="shared" si="117"/>
        <v>End of project</v>
      </c>
      <c r="B245" s="9" t="str">
        <f t="shared" si="118"/>
        <v>end of project</v>
      </c>
      <c r="C245" t="str">
        <f t="shared" si="119"/>
        <v>end of project</v>
      </c>
      <c r="D245" t="str">
        <f t="shared" si="90"/>
        <v>end of project</v>
      </c>
      <c r="E245" t="str">
        <f t="shared" si="91"/>
        <v>end of project</v>
      </c>
      <c r="F245" t="e">
        <f t="shared" si="83"/>
        <v>#VALUE!</v>
      </c>
      <c r="G245" t="e">
        <f t="shared" si="84"/>
        <v>#VALUE!</v>
      </c>
      <c r="H245" t="str">
        <f t="shared" si="92"/>
        <v>end of project</v>
      </c>
      <c r="I245" t="str">
        <f t="shared" si="93"/>
        <v>end of project</v>
      </c>
      <c r="J245" t="e">
        <f t="shared" si="85"/>
        <v>#VALUE!</v>
      </c>
      <c r="K245" t="e">
        <f t="shared" si="86"/>
        <v>#VALUE!</v>
      </c>
      <c r="L245" t="str">
        <f t="shared" si="94"/>
        <v>end of project</v>
      </c>
      <c r="M245" t="str">
        <f t="shared" si="95"/>
        <v>end of project</v>
      </c>
      <c r="O245" s="9" t="str">
        <f t="shared" si="87"/>
        <v>end of project</v>
      </c>
      <c r="P245" s="26" t="str">
        <f t="shared" si="96"/>
        <v>end of project</v>
      </c>
      <c r="Q245" s="5" t="str">
        <f t="shared" si="97"/>
        <v>end of project</v>
      </c>
      <c r="R245" s="5" t="str">
        <f t="shared" si="98"/>
        <v>end of project</v>
      </c>
      <c r="S245" s="5" t="str">
        <f t="shared" si="99"/>
        <v>end of project</v>
      </c>
      <c r="U245" s="9" t="str">
        <f t="shared" si="88"/>
        <v>end of project</v>
      </c>
      <c r="V245" s="5" t="str">
        <f t="shared" si="100"/>
        <v>end of project</v>
      </c>
      <c r="W245" s="5" t="str">
        <f t="shared" si="101"/>
        <v>end of project</v>
      </c>
      <c r="X245" s="5" t="str">
        <f t="shared" si="102"/>
        <v>end of project</v>
      </c>
      <c r="Y245" s="5" t="str">
        <f t="shared" si="103"/>
        <v>end of project</v>
      </c>
      <c r="Z245" s="5" t="str">
        <f t="shared" si="104"/>
        <v>end of proejct</v>
      </c>
      <c r="AB245" s="5" t="str">
        <f t="shared" si="105"/>
        <v>end of project</v>
      </c>
      <c r="AC245" s="5" t="str">
        <f t="shared" si="106"/>
        <v>end of project</v>
      </c>
      <c r="AD245" s="5" t="str">
        <f t="shared" si="107"/>
        <v>end of project</v>
      </c>
      <c r="AE245" s="91" t="str">
        <f t="shared" si="108"/>
        <v/>
      </c>
      <c r="AF245" s="89" t="str">
        <f t="shared" si="109"/>
        <v/>
      </c>
      <c r="AM245" s="9" t="str">
        <f t="shared" si="89"/>
        <v>end of project</v>
      </c>
      <c r="AN245" s="5" t="str">
        <f t="shared" si="110"/>
        <v>end of project</v>
      </c>
      <c r="AO245" s="5" t="str">
        <f t="shared" si="111"/>
        <v>end of project</v>
      </c>
      <c r="AP245" s="5" t="str">
        <f t="shared" si="112"/>
        <v>end of project</v>
      </c>
      <c r="AQ245" s="5" t="str">
        <f t="shared" si="113"/>
        <v>end of project</v>
      </c>
      <c r="AR245" s="5" t="str">
        <f t="shared" si="114"/>
        <v>end of project</v>
      </c>
      <c r="AS245" t="str">
        <f t="shared" si="115"/>
        <v>end of project</v>
      </c>
      <c r="AT245" s="90" t="str">
        <f t="shared" si="116"/>
        <v/>
      </c>
    </row>
    <row r="246" spans="1:46" ht="21" x14ac:dyDescent="0.35">
      <c r="A246" t="str">
        <f t="shared" si="117"/>
        <v>End of project</v>
      </c>
      <c r="B246" s="9" t="str">
        <f t="shared" si="118"/>
        <v>end of project</v>
      </c>
      <c r="C246" t="str">
        <f t="shared" si="119"/>
        <v>end of project</v>
      </c>
      <c r="D246" t="str">
        <f t="shared" si="90"/>
        <v>end of project</v>
      </c>
      <c r="E246" t="str">
        <f t="shared" si="91"/>
        <v>end of project</v>
      </c>
      <c r="F246" t="e">
        <f t="shared" si="83"/>
        <v>#VALUE!</v>
      </c>
      <c r="G246" t="e">
        <f t="shared" si="84"/>
        <v>#VALUE!</v>
      </c>
      <c r="H246" t="str">
        <f t="shared" si="92"/>
        <v>end of project</v>
      </c>
      <c r="I246" t="str">
        <f t="shared" si="93"/>
        <v>end of project</v>
      </c>
      <c r="J246" t="e">
        <f t="shared" si="85"/>
        <v>#VALUE!</v>
      </c>
      <c r="K246" t="e">
        <f t="shared" si="86"/>
        <v>#VALUE!</v>
      </c>
      <c r="L246" t="str">
        <f t="shared" si="94"/>
        <v>end of project</v>
      </c>
      <c r="M246" t="str">
        <f t="shared" si="95"/>
        <v>end of project</v>
      </c>
      <c r="O246" s="9" t="str">
        <f t="shared" si="87"/>
        <v>end of project</v>
      </c>
      <c r="P246" s="26" t="str">
        <f t="shared" si="96"/>
        <v>end of project</v>
      </c>
      <c r="Q246" s="5" t="str">
        <f t="shared" si="97"/>
        <v>end of project</v>
      </c>
      <c r="R246" s="5" t="str">
        <f t="shared" si="98"/>
        <v>end of project</v>
      </c>
      <c r="S246" s="5" t="str">
        <f t="shared" si="99"/>
        <v>end of project</v>
      </c>
      <c r="U246" s="9" t="str">
        <f t="shared" si="88"/>
        <v>end of project</v>
      </c>
      <c r="V246" s="5" t="str">
        <f t="shared" si="100"/>
        <v>end of project</v>
      </c>
      <c r="W246" s="5" t="str">
        <f t="shared" si="101"/>
        <v>end of project</v>
      </c>
      <c r="X246" s="5" t="str">
        <f t="shared" si="102"/>
        <v>end of project</v>
      </c>
      <c r="Y246" s="5" t="str">
        <f t="shared" si="103"/>
        <v>end of project</v>
      </c>
      <c r="Z246" s="5" t="str">
        <f t="shared" si="104"/>
        <v>end of proejct</v>
      </c>
      <c r="AB246" s="5" t="str">
        <f t="shared" si="105"/>
        <v>end of project</v>
      </c>
      <c r="AC246" s="5" t="str">
        <f t="shared" si="106"/>
        <v>end of project</v>
      </c>
      <c r="AD246" s="5" t="str">
        <f t="shared" si="107"/>
        <v>end of project</v>
      </c>
      <c r="AE246" s="91" t="str">
        <f t="shared" si="108"/>
        <v/>
      </c>
      <c r="AF246" s="89" t="str">
        <f t="shared" si="109"/>
        <v/>
      </c>
      <c r="AM246" s="9" t="str">
        <f t="shared" si="89"/>
        <v>end of project</v>
      </c>
      <c r="AN246" s="5" t="str">
        <f t="shared" si="110"/>
        <v>end of project</v>
      </c>
      <c r="AO246" s="5" t="str">
        <f t="shared" si="111"/>
        <v>end of project</v>
      </c>
      <c r="AP246" s="5" t="str">
        <f t="shared" si="112"/>
        <v>end of project</v>
      </c>
      <c r="AQ246" s="5" t="str">
        <f t="shared" si="113"/>
        <v>end of project</v>
      </c>
      <c r="AR246" s="5" t="str">
        <f t="shared" si="114"/>
        <v>end of project</v>
      </c>
      <c r="AS246" t="str">
        <f t="shared" si="115"/>
        <v>end of project</v>
      </c>
      <c r="AT246" s="90" t="str">
        <f t="shared" si="116"/>
        <v/>
      </c>
    </row>
    <row r="247" spans="1:46" ht="21" x14ac:dyDescent="0.35">
      <c r="A247" t="str">
        <f t="shared" si="117"/>
        <v>End of project</v>
      </c>
      <c r="B247" s="9" t="str">
        <f t="shared" si="118"/>
        <v>end of project</v>
      </c>
      <c r="C247" t="str">
        <f t="shared" si="119"/>
        <v>end of project</v>
      </c>
      <c r="D247" t="str">
        <f t="shared" si="90"/>
        <v>end of project</v>
      </c>
      <c r="E247" t="str">
        <f t="shared" si="91"/>
        <v>end of project</v>
      </c>
      <c r="F247" t="e">
        <f t="shared" si="83"/>
        <v>#VALUE!</v>
      </c>
      <c r="G247" t="e">
        <f t="shared" si="84"/>
        <v>#VALUE!</v>
      </c>
      <c r="H247" t="str">
        <f t="shared" si="92"/>
        <v>end of project</v>
      </c>
      <c r="I247" t="str">
        <f t="shared" si="93"/>
        <v>end of project</v>
      </c>
      <c r="J247" t="e">
        <f t="shared" si="85"/>
        <v>#VALUE!</v>
      </c>
      <c r="K247" t="e">
        <f t="shared" si="86"/>
        <v>#VALUE!</v>
      </c>
      <c r="L247" t="str">
        <f t="shared" si="94"/>
        <v>end of project</v>
      </c>
      <c r="M247" t="str">
        <f t="shared" si="95"/>
        <v>end of project</v>
      </c>
      <c r="O247" s="9" t="str">
        <f t="shared" si="87"/>
        <v>end of project</v>
      </c>
      <c r="P247" s="26" t="str">
        <f t="shared" si="96"/>
        <v>end of project</v>
      </c>
      <c r="Q247" s="5" t="str">
        <f t="shared" si="97"/>
        <v>end of project</v>
      </c>
      <c r="R247" s="5" t="str">
        <f t="shared" si="98"/>
        <v>end of project</v>
      </c>
      <c r="S247" s="5" t="str">
        <f>IF(A247&lt;=$C$75,ROUNDUP(M247/$C$81,0)*$H$81/1000*$F$26,"end of project")</f>
        <v>end of project</v>
      </c>
      <c r="U247" s="9" t="str">
        <f t="shared" si="88"/>
        <v>end of project</v>
      </c>
      <c r="V247" s="5" t="str">
        <f t="shared" si="100"/>
        <v>end of project</v>
      </c>
      <c r="W247" s="5" t="str">
        <f t="shared" si="101"/>
        <v>end of project</v>
      </c>
      <c r="X247" s="5" t="str">
        <f t="shared" si="102"/>
        <v>end of project</v>
      </c>
      <c r="Y247" s="5" t="str">
        <f t="shared" si="103"/>
        <v>end of project</v>
      </c>
      <c r="Z247" s="5" t="str">
        <f t="shared" si="104"/>
        <v>end of proejct</v>
      </c>
      <c r="AB247" s="5" t="str">
        <f t="shared" si="105"/>
        <v>end of project</v>
      </c>
      <c r="AC247" s="5" t="str">
        <f t="shared" si="106"/>
        <v>end of project</v>
      </c>
      <c r="AD247" s="5" t="str">
        <f t="shared" si="107"/>
        <v>end of project</v>
      </c>
      <c r="AE247" s="91" t="str">
        <f t="shared" si="108"/>
        <v/>
      </c>
      <c r="AF247" s="89" t="str">
        <f t="shared" si="109"/>
        <v/>
      </c>
      <c r="AM247" s="9" t="str">
        <f t="shared" si="89"/>
        <v>end of project</v>
      </c>
      <c r="AN247" s="5" t="str">
        <f t="shared" si="110"/>
        <v>end of project</v>
      </c>
      <c r="AO247" s="5" t="str">
        <f t="shared" si="111"/>
        <v>end of project</v>
      </c>
      <c r="AP247" s="5" t="str">
        <f t="shared" si="112"/>
        <v>end of project</v>
      </c>
      <c r="AQ247" s="5" t="str">
        <f t="shared" si="113"/>
        <v>end of project</v>
      </c>
      <c r="AR247" s="5" t="str">
        <f t="shared" si="114"/>
        <v>end of project</v>
      </c>
      <c r="AS247" t="str">
        <f t="shared" si="115"/>
        <v>end of project</v>
      </c>
      <c r="AT247" s="90" t="str">
        <f t="shared" si="116"/>
        <v/>
      </c>
    </row>
    <row r="248" spans="1:46" ht="21" x14ac:dyDescent="0.35">
      <c r="A248" t="str">
        <f t="shared" si="117"/>
        <v>End of project</v>
      </c>
      <c r="B248" s="9" t="str">
        <f t="shared" si="118"/>
        <v>end of project</v>
      </c>
      <c r="C248" t="str">
        <f t="shared" si="119"/>
        <v>end of project</v>
      </c>
      <c r="D248" t="str">
        <f t="shared" si="90"/>
        <v>end of project</v>
      </c>
      <c r="E248" t="str">
        <f t="shared" si="91"/>
        <v>end of project</v>
      </c>
      <c r="F248" t="e">
        <f t="shared" si="83"/>
        <v>#VALUE!</v>
      </c>
      <c r="G248" t="e">
        <f t="shared" si="84"/>
        <v>#VALUE!</v>
      </c>
      <c r="H248" t="str">
        <f t="shared" si="92"/>
        <v>end of project</v>
      </c>
      <c r="I248" t="str">
        <f t="shared" si="93"/>
        <v>end of project</v>
      </c>
      <c r="J248" t="e">
        <f t="shared" si="85"/>
        <v>#VALUE!</v>
      </c>
      <c r="K248" t="e">
        <f t="shared" si="86"/>
        <v>#VALUE!</v>
      </c>
      <c r="L248" t="str">
        <f t="shared" si="94"/>
        <v>end of project</v>
      </c>
      <c r="M248" t="str">
        <f t="shared" si="95"/>
        <v>end of project</v>
      </c>
      <c r="O248" s="9" t="str">
        <f t="shared" si="87"/>
        <v>end of project</v>
      </c>
      <c r="P248" s="26" t="str">
        <f t="shared" si="96"/>
        <v>end of project</v>
      </c>
      <c r="Q248" s="5" t="str">
        <f t="shared" si="97"/>
        <v>end of project</v>
      </c>
      <c r="R248" s="5" t="str">
        <f t="shared" si="98"/>
        <v>end of project</v>
      </c>
      <c r="S248" s="5" t="str">
        <f t="shared" ref="S248:S256" si="120">IF(A248&lt;=$C$75,ROUNDUP(M248/$C$81,0)*$H$81/1000*$F$26,"end of project")</f>
        <v>end of project</v>
      </c>
      <c r="U248" s="9" t="str">
        <f t="shared" si="88"/>
        <v>end of project</v>
      </c>
      <c r="V248" s="5" t="str">
        <f t="shared" si="100"/>
        <v>end of project</v>
      </c>
      <c r="W248" s="5" t="str">
        <f t="shared" si="101"/>
        <v>end of project</v>
      </c>
      <c r="X248" s="5" t="str">
        <f t="shared" si="102"/>
        <v>end of project</v>
      </c>
      <c r="Y248" s="5" t="str">
        <f t="shared" si="103"/>
        <v>end of project</v>
      </c>
      <c r="Z248" s="5" t="str">
        <f t="shared" si="104"/>
        <v>end of proejct</v>
      </c>
      <c r="AB248" s="5" t="str">
        <f t="shared" si="105"/>
        <v>end of project</v>
      </c>
      <c r="AC248" s="5" t="str">
        <f t="shared" si="106"/>
        <v>end of project</v>
      </c>
      <c r="AD248" s="5" t="str">
        <f t="shared" si="107"/>
        <v>end of project</v>
      </c>
      <c r="AE248" s="91" t="str">
        <f t="shared" si="108"/>
        <v/>
      </c>
      <c r="AF248" s="89" t="str">
        <f t="shared" si="109"/>
        <v/>
      </c>
      <c r="AM248" s="9" t="str">
        <f t="shared" si="89"/>
        <v>end of project</v>
      </c>
      <c r="AN248" s="5" t="str">
        <f t="shared" si="110"/>
        <v>end of project</v>
      </c>
      <c r="AO248" s="5" t="str">
        <f t="shared" si="111"/>
        <v>end of project</v>
      </c>
      <c r="AP248" s="5" t="str">
        <f t="shared" si="112"/>
        <v>end of project</v>
      </c>
      <c r="AQ248" s="5" t="str">
        <f t="shared" si="113"/>
        <v>end of project</v>
      </c>
      <c r="AR248" s="5" t="str">
        <f t="shared" si="114"/>
        <v>end of project</v>
      </c>
      <c r="AS248" t="str">
        <f t="shared" si="115"/>
        <v>end of project</v>
      </c>
      <c r="AT248" s="90" t="str">
        <f t="shared" si="116"/>
        <v/>
      </c>
    </row>
    <row r="249" spans="1:46" ht="21" x14ac:dyDescent="0.35">
      <c r="A249" t="str">
        <f t="shared" si="117"/>
        <v>End of project</v>
      </c>
      <c r="B249" s="9" t="str">
        <f t="shared" si="118"/>
        <v>end of project</v>
      </c>
      <c r="C249" t="str">
        <f t="shared" si="119"/>
        <v>end of project</v>
      </c>
      <c r="D249" t="str">
        <f t="shared" si="90"/>
        <v>end of project</v>
      </c>
      <c r="E249" t="str">
        <f t="shared" si="91"/>
        <v>end of project</v>
      </c>
      <c r="F249" t="e">
        <f t="shared" si="83"/>
        <v>#VALUE!</v>
      </c>
      <c r="G249" t="e">
        <f t="shared" si="84"/>
        <v>#VALUE!</v>
      </c>
      <c r="H249" t="str">
        <f t="shared" si="92"/>
        <v>end of project</v>
      </c>
      <c r="I249" t="str">
        <f t="shared" si="93"/>
        <v>end of project</v>
      </c>
      <c r="J249" t="e">
        <f t="shared" si="85"/>
        <v>#VALUE!</v>
      </c>
      <c r="K249" t="e">
        <f t="shared" si="86"/>
        <v>#VALUE!</v>
      </c>
      <c r="L249" t="str">
        <f t="shared" si="94"/>
        <v>end of project</v>
      </c>
      <c r="M249" t="str">
        <f t="shared" si="95"/>
        <v>end of project</v>
      </c>
      <c r="O249" s="9" t="str">
        <f t="shared" si="87"/>
        <v>end of project</v>
      </c>
      <c r="P249" s="26" t="str">
        <f t="shared" si="96"/>
        <v>end of project</v>
      </c>
      <c r="Q249" s="5" t="str">
        <f t="shared" si="97"/>
        <v>end of project</v>
      </c>
      <c r="R249" s="5" t="str">
        <f t="shared" si="98"/>
        <v>end of project</v>
      </c>
      <c r="S249" s="5" t="str">
        <f t="shared" si="120"/>
        <v>end of project</v>
      </c>
      <c r="U249" s="9" t="str">
        <f t="shared" si="88"/>
        <v>end of project</v>
      </c>
      <c r="V249" s="5" t="str">
        <f t="shared" si="100"/>
        <v>end of project</v>
      </c>
      <c r="W249" s="5" t="str">
        <f t="shared" si="101"/>
        <v>end of project</v>
      </c>
      <c r="X249" s="5" t="str">
        <f t="shared" si="102"/>
        <v>end of project</v>
      </c>
      <c r="Y249" s="5" t="str">
        <f t="shared" si="103"/>
        <v>end of project</v>
      </c>
      <c r="Z249" s="5" t="str">
        <f t="shared" si="104"/>
        <v>end of proejct</v>
      </c>
      <c r="AB249" s="5" t="str">
        <f t="shared" si="105"/>
        <v>end of project</v>
      </c>
      <c r="AC249" s="5" t="str">
        <f t="shared" si="106"/>
        <v>end of project</v>
      </c>
      <c r="AD249" s="5" t="str">
        <f t="shared" si="107"/>
        <v>end of project</v>
      </c>
      <c r="AE249" s="91" t="str">
        <f t="shared" si="108"/>
        <v/>
      </c>
      <c r="AF249" s="89" t="str">
        <f t="shared" si="109"/>
        <v/>
      </c>
      <c r="AM249" s="9" t="str">
        <f t="shared" si="89"/>
        <v>end of project</v>
      </c>
      <c r="AN249" s="5" t="str">
        <f t="shared" si="110"/>
        <v>end of project</v>
      </c>
      <c r="AO249" s="5" t="str">
        <f t="shared" si="111"/>
        <v>end of project</v>
      </c>
      <c r="AP249" s="5" t="str">
        <f t="shared" si="112"/>
        <v>end of project</v>
      </c>
      <c r="AQ249" s="5" t="str">
        <f t="shared" si="113"/>
        <v>end of project</v>
      </c>
      <c r="AR249" s="5" t="str">
        <f t="shared" si="114"/>
        <v>end of project</v>
      </c>
      <c r="AS249" t="str">
        <f t="shared" si="115"/>
        <v>end of project</v>
      </c>
      <c r="AT249" s="90" t="str">
        <f t="shared" si="116"/>
        <v/>
      </c>
    </row>
    <row r="250" spans="1:46" ht="21" x14ac:dyDescent="0.35">
      <c r="A250" t="str">
        <f t="shared" si="117"/>
        <v>End of project</v>
      </c>
      <c r="B250" s="9" t="str">
        <f t="shared" si="118"/>
        <v>end of project</v>
      </c>
      <c r="C250" t="str">
        <f t="shared" si="119"/>
        <v>end of project</v>
      </c>
      <c r="D250" t="str">
        <f t="shared" si="90"/>
        <v>end of project</v>
      </c>
      <c r="E250" t="str">
        <f t="shared" si="91"/>
        <v>end of project</v>
      </c>
      <c r="F250" t="e">
        <f t="shared" si="83"/>
        <v>#VALUE!</v>
      </c>
      <c r="G250" t="e">
        <f t="shared" si="84"/>
        <v>#VALUE!</v>
      </c>
      <c r="H250" t="str">
        <f t="shared" si="92"/>
        <v>end of project</v>
      </c>
      <c r="I250" t="str">
        <f t="shared" si="93"/>
        <v>end of project</v>
      </c>
      <c r="J250" t="e">
        <f t="shared" si="85"/>
        <v>#VALUE!</v>
      </c>
      <c r="K250" t="e">
        <f t="shared" si="86"/>
        <v>#VALUE!</v>
      </c>
      <c r="L250" t="str">
        <f t="shared" si="94"/>
        <v>end of project</v>
      </c>
      <c r="M250" t="str">
        <f t="shared" si="95"/>
        <v>end of project</v>
      </c>
      <c r="O250" s="9" t="str">
        <f t="shared" si="87"/>
        <v>end of project</v>
      </c>
      <c r="P250" s="26" t="str">
        <f t="shared" si="96"/>
        <v>end of project</v>
      </c>
      <c r="Q250" s="5" t="str">
        <f t="shared" si="97"/>
        <v>end of project</v>
      </c>
      <c r="R250" s="5" t="str">
        <f t="shared" si="98"/>
        <v>end of project</v>
      </c>
      <c r="S250" s="5" t="str">
        <f t="shared" si="120"/>
        <v>end of project</v>
      </c>
      <c r="U250" s="9" t="str">
        <f t="shared" si="88"/>
        <v>end of project</v>
      </c>
      <c r="V250" s="5" t="str">
        <f t="shared" si="100"/>
        <v>end of project</v>
      </c>
      <c r="W250" s="5" t="str">
        <f t="shared" si="101"/>
        <v>end of project</v>
      </c>
      <c r="X250" s="5" t="str">
        <f t="shared" si="102"/>
        <v>end of project</v>
      </c>
      <c r="Y250" s="5" t="str">
        <f t="shared" si="103"/>
        <v>end of project</v>
      </c>
      <c r="Z250" s="5" t="str">
        <f t="shared" si="104"/>
        <v>end of proejct</v>
      </c>
      <c r="AB250" s="5" t="str">
        <f t="shared" si="105"/>
        <v>end of project</v>
      </c>
      <c r="AC250" s="5" t="str">
        <f t="shared" si="106"/>
        <v>end of project</v>
      </c>
      <c r="AD250" s="5" t="str">
        <f t="shared" si="107"/>
        <v>end of project</v>
      </c>
      <c r="AE250" s="91" t="str">
        <f t="shared" si="108"/>
        <v/>
      </c>
      <c r="AF250" s="89" t="str">
        <f t="shared" si="109"/>
        <v/>
      </c>
      <c r="AM250" s="9" t="str">
        <f t="shared" si="89"/>
        <v>end of project</v>
      </c>
      <c r="AN250" s="5" t="str">
        <f t="shared" si="110"/>
        <v>end of project</v>
      </c>
      <c r="AO250" s="5" t="str">
        <f t="shared" si="111"/>
        <v>end of project</v>
      </c>
      <c r="AP250" s="5" t="str">
        <f t="shared" si="112"/>
        <v>end of project</v>
      </c>
      <c r="AQ250" s="5" t="str">
        <f t="shared" si="113"/>
        <v>end of project</v>
      </c>
      <c r="AR250" s="5" t="str">
        <f t="shared" si="114"/>
        <v>end of project</v>
      </c>
      <c r="AS250" t="str">
        <f t="shared" si="115"/>
        <v>end of project</v>
      </c>
      <c r="AT250" s="90" t="str">
        <f t="shared" si="116"/>
        <v/>
      </c>
    </row>
    <row r="251" spans="1:46" ht="21" x14ac:dyDescent="0.35">
      <c r="A251" t="str">
        <f t="shared" si="117"/>
        <v>End of project</v>
      </c>
      <c r="B251" s="9" t="str">
        <f t="shared" si="118"/>
        <v>end of project</v>
      </c>
      <c r="C251" t="str">
        <f t="shared" si="119"/>
        <v>end of project</v>
      </c>
      <c r="D251" t="str">
        <f t="shared" si="90"/>
        <v>end of project</v>
      </c>
      <c r="E251" t="str">
        <f t="shared" si="91"/>
        <v>end of project</v>
      </c>
      <c r="F251" t="e">
        <f t="shared" si="83"/>
        <v>#VALUE!</v>
      </c>
      <c r="G251" t="e">
        <f t="shared" si="84"/>
        <v>#VALUE!</v>
      </c>
      <c r="H251" t="str">
        <f t="shared" si="92"/>
        <v>end of project</v>
      </c>
      <c r="I251" t="str">
        <f t="shared" si="93"/>
        <v>end of project</v>
      </c>
      <c r="J251" t="e">
        <f t="shared" si="85"/>
        <v>#VALUE!</v>
      </c>
      <c r="K251" t="e">
        <f t="shared" si="86"/>
        <v>#VALUE!</v>
      </c>
      <c r="L251" t="str">
        <f t="shared" si="94"/>
        <v>end of project</v>
      </c>
      <c r="M251" t="str">
        <f t="shared" si="95"/>
        <v>end of project</v>
      </c>
      <c r="O251" s="9" t="str">
        <f t="shared" si="87"/>
        <v>end of project</v>
      </c>
      <c r="P251" s="26" t="str">
        <f t="shared" si="96"/>
        <v>end of project</v>
      </c>
      <c r="Q251" s="5" t="str">
        <f t="shared" si="97"/>
        <v>end of project</v>
      </c>
      <c r="R251" s="5" t="str">
        <f t="shared" si="98"/>
        <v>end of project</v>
      </c>
      <c r="S251" s="5" t="str">
        <f t="shared" si="120"/>
        <v>end of project</v>
      </c>
      <c r="U251" s="9" t="str">
        <f t="shared" si="88"/>
        <v>end of project</v>
      </c>
      <c r="V251" s="5" t="str">
        <f t="shared" si="100"/>
        <v>end of project</v>
      </c>
      <c r="W251" s="5" t="str">
        <f t="shared" si="101"/>
        <v>end of project</v>
      </c>
      <c r="X251" s="5" t="str">
        <f t="shared" si="102"/>
        <v>end of project</v>
      </c>
      <c r="Y251" s="5" t="str">
        <f t="shared" si="103"/>
        <v>end of project</v>
      </c>
      <c r="Z251" s="5" t="str">
        <f t="shared" si="104"/>
        <v>end of proejct</v>
      </c>
      <c r="AB251" s="5" t="str">
        <f t="shared" si="105"/>
        <v>end of project</v>
      </c>
      <c r="AC251" s="5" t="str">
        <f t="shared" si="106"/>
        <v>end of project</v>
      </c>
      <c r="AD251" s="5" t="str">
        <f t="shared" si="107"/>
        <v>end of project</v>
      </c>
      <c r="AE251" s="91" t="str">
        <f t="shared" si="108"/>
        <v/>
      </c>
      <c r="AF251" s="89" t="str">
        <f t="shared" si="109"/>
        <v/>
      </c>
      <c r="AM251" s="9" t="str">
        <f t="shared" si="89"/>
        <v>end of project</v>
      </c>
      <c r="AN251" s="5" t="str">
        <f t="shared" si="110"/>
        <v>end of project</v>
      </c>
      <c r="AO251" s="5" t="str">
        <f t="shared" si="111"/>
        <v>end of project</v>
      </c>
      <c r="AP251" s="5" t="str">
        <f t="shared" si="112"/>
        <v>end of project</v>
      </c>
      <c r="AQ251" s="5" t="str">
        <f t="shared" si="113"/>
        <v>end of project</v>
      </c>
      <c r="AR251" s="5" t="str">
        <f t="shared" si="114"/>
        <v>end of project</v>
      </c>
      <c r="AS251" t="str">
        <f t="shared" si="115"/>
        <v>end of project</v>
      </c>
      <c r="AT251" s="90" t="str">
        <f t="shared" si="116"/>
        <v/>
      </c>
    </row>
    <row r="252" spans="1:46" ht="21" x14ac:dyDescent="0.35">
      <c r="A252" t="str">
        <f t="shared" si="117"/>
        <v>End of project</v>
      </c>
      <c r="B252" s="9" t="str">
        <f t="shared" si="118"/>
        <v>end of project</v>
      </c>
      <c r="C252" t="str">
        <f t="shared" si="119"/>
        <v>end of project</v>
      </c>
      <c r="D252" t="str">
        <f t="shared" si="90"/>
        <v>end of project</v>
      </c>
      <c r="E252" t="str">
        <f t="shared" si="91"/>
        <v>end of project</v>
      </c>
      <c r="F252" t="e">
        <f t="shared" si="83"/>
        <v>#VALUE!</v>
      </c>
      <c r="G252" t="e">
        <f t="shared" si="84"/>
        <v>#VALUE!</v>
      </c>
      <c r="H252" t="str">
        <f t="shared" si="92"/>
        <v>end of project</v>
      </c>
      <c r="I252" t="str">
        <f t="shared" si="93"/>
        <v>end of project</v>
      </c>
      <c r="J252" t="e">
        <f t="shared" si="85"/>
        <v>#VALUE!</v>
      </c>
      <c r="K252" t="e">
        <f t="shared" si="86"/>
        <v>#VALUE!</v>
      </c>
      <c r="L252" t="str">
        <f t="shared" si="94"/>
        <v>end of project</v>
      </c>
      <c r="M252" t="str">
        <f t="shared" si="95"/>
        <v>end of project</v>
      </c>
      <c r="O252" s="9" t="str">
        <f t="shared" si="87"/>
        <v>end of project</v>
      </c>
      <c r="P252" s="26" t="str">
        <f t="shared" si="96"/>
        <v>end of project</v>
      </c>
      <c r="Q252" s="5" t="str">
        <f t="shared" si="97"/>
        <v>end of project</v>
      </c>
      <c r="R252" s="5" t="str">
        <f t="shared" si="98"/>
        <v>end of project</v>
      </c>
      <c r="S252" s="5" t="str">
        <f t="shared" si="120"/>
        <v>end of project</v>
      </c>
      <c r="U252" s="9" t="str">
        <f t="shared" si="88"/>
        <v>end of project</v>
      </c>
      <c r="V252" s="5" t="str">
        <f t="shared" si="100"/>
        <v>end of project</v>
      </c>
      <c r="W252" s="5" t="str">
        <f t="shared" si="101"/>
        <v>end of project</v>
      </c>
      <c r="X252" s="5" t="str">
        <f t="shared" si="102"/>
        <v>end of project</v>
      </c>
      <c r="Y252" s="5" t="str">
        <f t="shared" si="103"/>
        <v>end of project</v>
      </c>
      <c r="Z252" s="5" t="str">
        <f t="shared" si="104"/>
        <v>end of proejct</v>
      </c>
      <c r="AB252" s="5" t="str">
        <f t="shared" si="105"/>
        <v>end of project</v>
      </c>
      <c r="AC252" s="5" t="str">
        <f t="shared" si="106"/>
        <v>end of project</v>
      </c>
      <c r="AD252" s="5" t="str">
        <f t="shared" si="107"/>
        <v>end of project</v>
      </c>
      <c r="AE252" s="91" t="str">
        <f t="shared" si="108"/>
        <v/>
      </c>
      <c r="AF252" s="89" t="str">
        <f t="shared" si="109"/>
        <v/>
      </c>
      <c r="AM252" s="9" t="str">
        <f t="shared" si="89"/>
        <v>end of project</v>
      </c>
      <c r="AN252" s="5" t="str">
        <f t="shared" si="110"/>
        <v>end of project</v>
      </c>
      <c r="AO252" s="5" t="str">
        <f t="shared" si="111"/>
        <v>end of project</v>
      </c>
      <c r="AP252" s="5" t="str">
        <f t="shared" si="112"/>
        <v>end of project</v>
      </c>
      <c r="AQ252" s="5" t="str">
        <f t="shared" si="113"/>
        <v>end of project</v>
      </c>
      <c r="AR252" s="5" t="str">
        <f t="shared" si="114"/>
        <v>end of project</v>
      </c>
      <c r="AS252" t="str">
        <f t="shared" si="115"/>
        <v>end of project</v>
      </c>
      <c r="AT252" s="90" t="str">
        <f t="shared" si="116"/>
        <v/>
      </c>
    </row>
    <row r="253" spans="1:46" ht="21" x14ac:dyDescent="0.35">
      <c r="A253" t="str">
        <f t="shared" si="117"/>
        <v>End of project</v>
      </c>
      <c r="B253" s="9" t="str">
        <f t="shared" si="118"/>
        <v>end of project</v>
      </c>
      <c r="C253" t="str">
        <f t="shared" si="119"/>
        <v>end of project</v>
      </c>
      <c r="D253" t="str">
        <f t="shared" si="90"/>
        <v>end of project</v>
      </c>
      <c r="E253" t="str">
        <f t="shared" si="91"/>
        <v>end of project</v>
      </c>
      <c r="F253" t="e">
        <f t="shared" si="83"/>
        <v>#VALUE!</v>
      </c>
      <c r="G253" t="e">
        <f t="shared" si="84"/>
        <v>#VALUE!</v>
      </c>
      <c r="H253" t="str">
        <f t="shared" si="92"/>
        <v>end of project</v>
      </c>
      <c r="I253" t="str">
        <f t="shared" si="93"/>
        <v>end of project</v>
      </c>
      <c r="J253" t="e">
        <f t="shared" si="85"/>
        <v>#VALUE!</v>
      </c>
      <c r="K253" t="e">
        <f t="shared" si="86"/>
        <v>#VALUE!</v>
      </c>
      <c r="L253" t="str">
        <f t="shared" si="94"/>
        <v>end of project</v>
      </c>
      <c r="M253" t="str">
        <f t="shared" si="95"/>
        <v>end of project</v>
      </c>
      <c r="O253" s="9" t="str">
        <f t="shared" si="87"/>
        <v>end of project</v>
      </c>
      <c r="P253" s="26" t="str">
        <f t="shared" si="96"/>
        <v>end of project</v>
      </c>
      <c r="Q253" s="5" t="str">
        <f t="shared" si="97"/>
        <v>end of project</v>
      </c>
      <c r="R253" s="5" t="str">
        <f t="shared" si="98"/>
        <v>end of project</v>
      </c>
      <c r="S253" s="5" t="str">
        <f t="shared" si="120"/>
        <v>end of project</v>
      </c>
      <c r="U253" s="9" t="str">
        <f t="shared" si="88"/>
        <v>end of project</v>
      </c>
      <c r="V253" s="5" t="str">
        <f t="shared" si="100"/>
        <v>end of project</v>
      </c>
      <c r="W253" s="5" t="str">
        <f t="shared" si="101"/>
        <v>end of project</v>
      </c>
      <c r="X253" s="5" t="str">
        <f t="shared" si="102"/>
        <v>end of project</v>
      </c>
      <c r="Y253" s="5" t="str">
        <f t="shared" si="103"/>
        <v>end of project</v>
      </c>
      <c r="Z253" s="5" t="str">
        <f t="shared" si="104"/>
        <v>end of proejct</v>
      </c>
      <c r="AB253" s="5" t="str">
        <f t="shared" si="105"/>
        <v>end of project</v>
      </c>
      <c r="AC253" s="5" t="str">
        <f t="shared" si="106"/>
        <v>end of project</v>
      </c>
      <c r="AD253" s="5" t="str">
        <f t="shared" si="107"/>
        <v>end of project</v>
      </c>
      <c r="AE253" s="91" t="str">
        <f t="shared" si="108"/>
        <v/>
      </c>
      <c r="AF253" s="89" t="str">
        <f t="shared" si="109"/>
        <v/>
      </c>
      <c r="AM253" s="9" t="str">
        <f t="shared" si="89"/>
        <v>end of project</v>
      </c>
      <c r="AN253" s="5" t="str">
        <f t="shared" si="110"/>
        <v>end of project</v>
      </c>
      <c r="AO253" s="5" t="str">
        <f t="shared" si="111"/>
        <v>end of project</v>
      </c>
      <c r="AP253" s="5" t="str">
        <f t="shared" si="112"/>
        <v>end of project</v>
      </c>
      <c r="AQ253" s="5" t="str">
        <f t="shared" si="113"/>
        <v>end of project</v>
      </c>
      <c r="AR253" s="5" t="str">
        <f t="shared" si="114"/>
        <v>end of project</v>
      </c>
      <c r="AS253" t="str">
        <f t="shared" si="115"/>
        <v>end of project</v>
      </c>
      <c r="AT253" s="90" t="str">
        <f t="shared" si="116"/>
        <v/>
      </c>
    </row>
    <row r="254" spans="1:46" ht="21" x14ac:dyDescent="0.35">
      <c r="A254" t="str">
        <f t="shared" si="117"/>
        <v>End of project</v>
      </c>
      <c r="B254" s="9" t="str">
        <f t="shared" si="118"/>
        <v>end of project</v>
      </c>
      <c r="C254" t="str">
        <f t="shared" si="119"/>
        <v>end of project</v>
      </c>
      <c r="D254" t="str">
        <f t="shared" si="90"/>
        <v>end of project</v>
      </c>
      <c r="E254" t="str">
        <f t="shared" si="91"/>
        <v>end of project</v>
      </c>
      <c r="F254" t="e">
        <f t="shared" si="83"/>
        <v>#VALUE!</v>
      </c>
      <c r="G254" t="e">
        <f t="shared" si="84"/>
        <v>#VALUE!</v>
      </c>
      <c r="H254" t="str">
        <f t="shared" si="92"/>
        <v>end of project</v>
      </c>
      <c r="I254" t="str">
        <f t="shared" si="93"/>
        <v>end of project</v>
      </c>
      <c r="J254" t="e">
        <f t="shared" si="85"/>
        <v>#VALUE!</v>
      </c>
      <c r="K254" t="e">
        <f t="shared" si="86"/>
        <v>#VALUE!</v>
      </c>
      <c r="L254" t="str">
        <f t="shared" si="94"/>
        <v>end of project</v>
      </c>
      <c r="M254" t="str">
        <f t="shared" si="95"/>
        <v>end of project</v>
      </c>
      <c r="O254" s="9" t="str">
        <f t="shared" si="87"/>
        <v>end of project</v>
      </c>
      <c r="P254" s="26" t="str">
        <f t="shared" si="96"/>
        <v>end of project</v>
      </c>
      <c r="Q254" s="5" t="str">
        <f t="shared" si="97"/>
        <v>end of project</v>
      </c>
      <c r="R254" s="5" t="str">
        <f t="shared" si="98"/>
        <v>end of project</v>
      </c>
      <c r="S254" s="5" t="str">
        <f t="shared" si="120"/>
        <v>end of project</v>
      </c>
      <c r="U254" s="9" t="str">
        <f t="shared" si="88"/>
        <v>end of project</v>
      </c>
      <c r="V254" s="5" t="str">
        <f t="shared" si="100"/>
        <v>end of project</v>
      </c>
      <c r="W254" s="5" t="str">
        <f t="shared" si="101"/>
        <v>end of project</v>
      </c>
      <c r="X254" s="5" t="str">
        <f t="shared" si="102"/>
        <v>end of project</v>
      </c>
      <c r="Y254" s="5" t="str">
        <f t="shared" si="103"/>
        <v>end of project</v>
      </c>
      <c r="Z254" s="5" t="str">
        <f t="shared" si="104"/>
        <v>end of proejct</v>
      </c>
      <c r="AB254" s="5" t="str">
        <f t="shared" si="105"/>
        <v>end of project</v>
      </c>
      <c r="AC254" s="5" t="str">
        <f t="shared" si="106"/>
        <v>end of project</v>
      </c>
      <c r="AD254" s="5" t="str">
        <f t="shared" si="107"/>
        <v>end of project</v>
      </c>
      <c r="AE254" s="91" t="str">
        <f t="shared" si="108"/>
        <v/>
      </c>
      <c r="AF254" s="89" t="str">
        <f t="shared" si="109"/>
        <v/>
      </c>
      <c r="AM254" s="9" t="str">
        <f t="shared" si="89"/>
        <v>end of project</v>
      </c>
      <c r="AN254" s="5" t="str">
        <f t="shared" si="110"/>
        <v>end of project</v>
      </c>
      <c r="AO254" s="5" t="str">
        <f t="shared" si="111"/>
        <v>end of project</v>
      </c>
      <c r="AP254" s="5" t="str">
        <f t="shared" si="112"/>
        <v>end of project</v>
      </c>
      <c r="AQ254" s="5" t="str">
        <f t="shared" si="113"/>
        <v>end of project</v>
      </c>
      <c r="AR254" s="5" t="str">
        <f t="shared" si="114"/>
        <v>end of project</v>
      </c>
      <c r="AS254" t="str">
        <f t="shared" si="115"/>
        <v>end of project</v>
      </c>
      <c r="AT254" s="90" t="str">
        <f t="shared" si="116"/>
        <v/>
      </c>
    </row>
    <row r="255" spans="1:46" ht="21" x14ac:dyDescent="0.35">
      <c r="A255" t="str">
        <f t="shared" si="117"/>
        <v>End of project</v>
      </c>
      <c r="B255" s="9" t="str">
        <f t="shared" si="118"/>
        <v>end of project</v>
      </c>
      <c r="C255" t="str">
        <f t="shared" si="119"/>
        <v>end of project</v>
      </c>
      <c r="D255" t="str">
        <f t="shared" si="90"/>
        <v>end of project</v>
      </c>
      <c r="E255" t="str">
        <f t="shared" si="91"/>
        <v>end of project</v>
      </c>
      <c r="F255" t="e">
        <f t="shared" si="83"/>
        <v>#VALUE!</v>
      </c>
      <c r="G255" t="e">
        <f t="shared" si="84"/>
        <v>#VALUE!</v>
      </c>
      <c r="H255" t="str">
        <f t="shared" si="92"/>
        <v>end of project</v>
      </c>
      <c r="I255" t="str">
        <f t="shared" si="93"/>
        <v>end of project</v>
      </c>
      <c r="J255" t="e">
        <f t="shared" si="85"/>
        <v>#VALUE!</v>
      </c>
      <c r="K255" t="e">
        <f t="shared" si="86"/>
        <v>#VALUE!</v>
      </c>
      <c r="L255" t="str">
        <f t="shared" si="94"/>
        <v>end of project</v>
      </c>
      <c r="M255" t="str">
        <f t="shared" si="95"/>
        <v>end of project</v>
      </c>
      <c r="O255" s="9" t="str">
        <f t="shared" si="87"/>
        <v>end of project</v>
      </c>
      <c r="P255" s="26" t="str">
        <f t="shared" si="96"/>
        <v>end of project</v>
      </c>
      <c r="Q255" s="5" t="str">
        <f t="shared" si="97"/>
        <v>end of project</v>
      </c>
      <c r="R255" s="5" t="str">
        <f t="shared" si="98"/>
        <v>end of project</v>
      </c>
      <c r="S255" s="5" t="str">
        <f t="shared" si="120"/>
        <v>end of project</v>
      </c>
      <c r="U255" s="9" t="str">
        <f t="shared" si="88"/>
        <v>end of project</v>
      </c>
      <c r="V255" s="5" t="str">
        <f t="shared" si="100"/>
        <v>end of project</v>
      </c>
      <c r="W255" s="5" t="str">
        <f t="shared" si="101"/>
        <v>end of project</v>
      </c>
      <c r="X255" s="5" t="str">
        <f t="shared" si="102"/>
        <v>end of project</v>
      </c>
      <c r="Y255" s="5" t="str">
        <f t="shared" si="103"/>
        <v>end of project</v>
      </c>
      <c r="Z255" s="5" t="str">
        <f t="shared" si="104"/>
        <v>end of proejct</v>
      </c>
      <c r="AB255" s="5" t="str">
        <f t="shared" si="105"/>
        <v>end of project</v>
      </c>
      <c r="AC255" s="5" t="str">
        <f t="shared" si="106"/>
        <v>end of project</v>
      </c>
      <c r="AD255" s="5" t="str">
        <f t="shared" si="107"/>
        <v>end of project</v>
      </c>
      <c r="AE255" s="91" t="str">
        <f t="shared" si="108"/>
        <v/>
      </c>
      <c r="AF255" s="89" t="str">
        <f t="shared" si="109"/>
        <v/>
      </c>
      <c r="AM255" s="9" t="str">
        <f t="shared" si="89"/>
        <v>end of project</v>
      </c>
      <c r="AN255" s="5" t="str">
        <f t="shared" si="110"/>
        <v>end of project</v>
      </c>
      <c r="AO255" s="5" t="str">
        <f t="shared" si="111"/>
        <v>end of project</v>
      </c>
      <c r="AP255" s="5" t="str">
        <f t="shared" si="112"/>
        <v>end of project</v>
      </c>
      <c r="AQ255" s="5" t="str">
        <f t="shared" si="113"/>
        <v>end of project</v>
      </c>
      <c r="AR255" s="5" t="str">
        <f t="shared" si="114"/>
        <v>end of project</v>
      </c>
      <c r="AS255" t="str">
        <f t="shared" si="115"/>
        <v>end of project</v>
      </c>
      <c r="AT255" s="90" t="str">
        <f t="shared" si="116"/>
        <v/>
      </c>
    </row>
    <row r="256" spans="1:46" ht="21" x14ac:dyDescent="0.35">
      <c r="A256" t="str">
        <f t="shared" si="117"/>
        <v>End of project</v>
      </c>
      <c r="B256" s="9" t="str">
        <f t="shared" si="118"/>
        <v>end of project</v>
      </c>
      <c r="C256" t="str">
        <f t="shared" si="119"/>
        <v>end of project</v>
      </c>
      <c r="D256" t="str">
        <f t="shared" si="90"/>
        <v>end of project</v>
      </c>
      <c r="E256" t="str">
        <f t="shared" si="91"/>
        <v>end of project</v>
      </c>
      <c r="F256" t="e">
        <f t="shared" ref="F256" si="121">IF(C256-E256&lt;0,0,C256-E256)</f>
        <v>#VALUE!</v>
      </c>
      <c r="G256" t="e">
        <f t="shared" ref="G256" si="122">IF(E256-C256&lt;0,0,E256-C256)</f>
        <v>#VALUE!</v>
      </c>
      <c r="H256" t="str">
        <f t="shared" si="92"/>
        <v>end of project</v>
      </c>
      <c r="I256" t="str">
        <f t="shared" si="93"/>
        <v>end of project</v>
      </c>
      <c r="J256" t="e">
        <f t="shared" ref="J256" si="123">IF(I256-H256&lt;0,H256-I256,0)</f>
        <v>#VALUE!</v>
      </c>
      <c r="K256" t="e">
        <f t="shared" ref="K256" si="124">IF(H256-I256&lt;0,I256-H256,0)</f>
        <v>#VALUE!</v>
      </c>
      <c r="L256" t="str">
        <f t="shared" si="94"/>
        <v>end of project</v>
      </c>
      <c r="M256" t="str">
        <f t="shared" si="95"/>
        <v>end of project</v>
      </c>
      <c r="O256" s="9" t="str">
        <f t="shared" ref="O256" si="125">B256</f>
        <v>end of project</v>
      </c>
      <c r="P256" s="26" t="str">
        <f t="shared" si="96"/>
        <v>end of project</v>
      </c>
      <c r="Q256" s="5" t="str">
        <f t="shared" si="97"/>
        <v>end of project</v>
      </c>
      <c r="R256" s="5" t="str">
        <f t="shared" si="98"/>
        <v>end of project</v>
      </c>
      <c r="S256" s="5" t="str">
        <f t="shared" si="120"/>
        <v>end of project</v>
      </c>
      <c r="U256" s="9" t="str">
        <f t="shared" ref="U256" si="126">B256</f>
        <v>end of project</v>
      </c>
      <c r="V256" s="5" t="str">
        <f t="shared" si="100"/>
        <v>end of project</v>
      </c>
      <c r="W256" s="5" t="str">
        <f t="shared" si="101"/>
        <v>end of project</v>
      </c>
      <c r="X256" s="5" t="str">
        <f t="shared" si="102"/>
        <v>end of project</v>
      </c>
      <c r="Y256" s="5" t="str">
        <f t="shared" si="103"/>
        <v>end of project</v>
      </c>
      <c r="Z256" s="5" t="str">
        <f t="shared" si="104"/>
        <v>end of proejct</v>
      </c>
      <c r="AB256" s="5" t="str">
        <f t="shared" si="105"/>
        <v>end of project</v>
      </c>
      <c r="AC256" s="5" t="str">
        <f t="shared" si="106"/>
        <v>end of project</v>
      </c>
      <c r="AD256" s="5" t="str">
        <f t="shared" si="107"/>
        <v>end of project</v>
      </c>
      <c r="AE256" s="91" t="str">
        <f t="shared" si="108"/>
        <v/>
      </c>
      <c r="AF256" s="89" t="str">
        <f t="shared" si="109"/>
        <v/>
      </c>
      <c r="AM256" s="9" t="str">
        <f t="shared" ref="AM256" si="127">B256</f>
        <v>end of project</v>
      </c>
      <c r="AN256" s="5" t="str">
        <f t="shared" si="110"/>
        <v>end of project</v>
      </c>
      <c r="AO256" s="5" t="str">
        <f t="shared" si="111"/>
        <v>end of project</v>
      </c>
      <c r="AP256" s="5" t="str">
        <f t="shared" si="112"/>
        <v>end of project</v>
      </c>
      <c r="AQ256" s="5" t="str">
        <f t="shared" si="113"/>
        <v>end of project</v>
      </c>
      <c r="AR256" s="5" t="str">
        <f t="shared" si="114"/>
        <v>end of project</v>
      </c>
      <c r="AS256" t="str">
        <f t="shared" si="115"/>
        <v>end of project</v>
      </c>
      <c r="AT256" s="90" t="str">
        <f t="shared" si="116"/>
        <v/>
      </c>
    </row>
  </sheetData>
  <mergeCells count="97">
    <mergeCell ref="A49:D49"/>
    <mergeCell ref="A54:J55"/>
    <mergeCell ref="F45:G45"/>
    <mergeCell ref="F46:G46"/>
    <mergeCell ref="E36:G36"/>
    <mergeCell ref="A43:B43"/>
    <mergeCell ref="A44:B44"/>
    <mergeCell ref="A45:B45"/>
    <mergeCell ref="A36:B36"/>
    <mergeCell ref="E77:H77"/>
    <mergeCell ref="E78:G78"/>
    <mergeCell ref="A34:B34"/>
    <mergeCell ref="A35:B35"/>
    <mergeCell ref="C19:E19"/>
    <mergeCell ref="F44:G44"/>
    <mergeCell ref="A60:J60"/>
    <mergeCell ref="A58:J58"/>
    <mergeCell ref="A46:B46"/>
    <mergeCell ref="A47:B47"/>
    <mergeCell ref="A64:J64"/>
    <mergeCell ref="A69:J70"/>
    <mergeCell ref="A72:J72"/>
    <mergeCell ref="F43:G43"/>
    <mergeCell ref="A38:J40"/>
    <mergeCell ref="A65:J65"/>
    <mergeCell ref="A21:B21"/>
    <mergeCell ref="A28:B28"/>
    <mergeCell ref="C22:E24"/>
    <mergeCell ref="A22:B22"/>
    <mergeCell ref="C27:E27"/>
    <mergeCell ref="C25:E25"/>
    <mergeCell ref="A25:B25"/>
    <mergeCell ref="A26:B26"/>
    <mergeCell ref="A27:B27"/>
    <mergeCell ref="E34:G34"/>
    <mergeCell ref="E35:G35"/>
    <mergeCell ref="H43:I43"/>
    <mergeCell ref="C28:E28"/>
    <mergeCell ref="A32:C32"/>
    <mergeCell ref="A42:C42"/>
    <mergeCell ref="A29:J30"/>
    <mergeCell ref="A33:B33"/>
    <mergeCell ref="A7:C7"/>
    <mergeCell ref="A12:B12"/>
    <mergeCell ref="C20:E20"/>
    <mergeCell ref="C26:E26"/>
    <mergeCell ref="A11:G11"/>
    <mergeCell ref="A23:B23"/>
    <mergeCell ref="A24:B24"/>
    <mergeCell ref="A9:H9"/>
    <mergeCell ref="D12:E12"/>
    <mergeCell ref="C21:E21"/>
    <mergeCell ref="E32:H32"/>
    <mergeCell ref="E33:G33"/>
    <mergeCell ref="A18:F18"/>
    <mergeCell ref="A19:B19"/>
    <mergeCell ref="A20:B20"/>
    <mergeCell ref="P84:S84"/>
    <mergeCell ref="V84:Z84"/>
    <mergeCell ref="AB84:AC84"/>
    <mergeCell ref="A52:B52"/>
    <mergeCell ref="A79:B79"/>
    <mergeCell ref="A80:B80"/>
    <mergeCell ref="A81:B81"/>
    <mergeCell ref="A74:B74"/>
    <mergeCell ref="A75:B75"/>
    <mergeCell ref="A77:C77"/>
    <mergeCell ref="A78:B78"/>
    <mergeCell ref="H84:I84"/>
    <mergeCell ref="C84:D84"/>
    <mergeCell ref="E79:G79"/>
    <mergeCell ref="E80:G80"/>
    <mergeCell ref="E81:G81"/>
    <mergeCell ref="AF84:AF85"/>
    <mergeCell ref="AT82:AT85"/>
    <mergeCell ref="AH84:AK85"/>
    <mergeCell ref="AH94:AI94"/>
    <mergeCell ref="AH96:AI96"/>
    <mergeCell ref="AO82:AR82"/>
    <mergeCell ref="AO83:AP83"/>
    <mergeCell ref="AQ83:AR83"/>
    <mergeCell ref="AN84:AN85"/>
    <mergeCell ref="AI86:AK86"/>
    <mergeCell ref="A1:G1"/>
    <mergeCell ref="A3:C3"/>
    <mergeCell ref="A4:C4"/>
    <mergeCell ref="A5:D5"/>
    <mergeCell ref="E3:F3"/>
    <mergeCell ref="E4:F4"/>
    <mergeCell ref="A66:J66"/>
    <mergeCell ref="A67:J67"/>
    <mergeCell ref="A68:J68"/>
    <mergeCell ref="A56:J56"/>
    <mergeCell ref="A57:J57"/>
    <mergeCell ref="A61:J62"/>
    <mergeCell ref="A63:J63"/>
    <mergeCell ref="A59:J5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1</vt:i4>
      </vt:variant>
    </vt:vector>
  </HeadingPairs>
  <TitlesOfParts>
    <vt:vector size="1" baseType="lpstr">
      <vt:lpstr>Cost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Athanasia Zarkada</dc:creator>
  <cp:lastModifiedBy>user</cp:lastModifiedBy>
  <dcterms:created xsi:type="dcterms:W3CDTF">2020-09-23T14:18:34Z</dcterms:created>
  <dcterms:modified xsi:type="dcterms:W3CDTF">2020-12-13T12:24:30Z</dcterms:modified>
</cp:coreProperties>
</file>